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4235" windowHeight="8040" activeTab="3"/>
  </bookViews>
  <sheets>
    <sheet name="пр 1" sheetId="1" r:id="rId1"/>
    <sheet name="пр 2" sheetId="2" r:id="rId2"/>
    <sheet name="пр 3" sheetId="3" r:id="rId3"/>
    <sheet name="ПР_5" sheetId="4" r:id="rId4"/>
    <sheet name=" пр 7" sheetId="5" r:id="rId5"/>
    <sheet name="Пр_8" sheetId="6" r:id="rId6"/>
    <sheet name="пр 9" sheetId="7" r:id="rId7"/>
  </sheets>
  <definedNames>
    <definedName name="_xlnm.Print_Area" localSheetId="4">' пр 7'!$A$1:$H$170</definedName>
    <definedName name="прил8">#REF!</definedName>
  </definedNames>
  <calcPr fullCalcOnLoad="1" refMode="R1C1"/>
</workbook>
</file>

<file path=xl/sharedStrings.xml><?xml version="1.0" encoding="utf-8"?>
<sst xmlns="http://schemas.openxmlformats.org/spreadsheetml/2006/main" count="1297" uniqueCount="281">
  <si>
    <t>Решением Совета депутатов</t>
  </si>
  <si>
    <t>МО Лебяженское городское поселение</t>
  </si>
  <si>
    <t>Рз</t>
  </si>
  <si>
    <t>ПР</t>
  </si>
  <si>
    <t>ЦСР</t>
  </si>
  <si>
    <t>ВР</t>
  </si>
  <si>
    <t xml:space="preserve">Наименование </t>
  </si>
  <si>
    <t>Сумма (тысяч рублей)</t>
  </si>
  <si>
    <t xml:space="preserve">Общегосударственные вопросы </t>
  </si>
  <si>
    <t>Функционирование законодательных  (представительных)  органов  государственной  власти  и 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</si>
  <si>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</si>
  <si>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</si>
  <si>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Иные межбюджетные трансфетры</t>
  </si>
  <si>
    <t>Резервные  фонды</t>
  </si>
  <si>
    <t>Национальная оборона</t>
  </si>
  <si>
    <t>Мобилизационная и вневойсковая подготовка</t>
  </si>
  <si>
    <t>Национальная  безопасность  и  правоохранительная  деятельность</t>
  </si>
  <si>
    <t>Предупреждение  и  ликвидация  последствий  чрезвычайных  ситуаций  природного и техногенного характера,  гражданская  оборона</t>
  </si>
  <si>
    <t>Мероприятия  по  предупреждению  и  ликвидации  последствий  чрезвычайных  ситуаций  и  стихийных  бедствий</t>
  </si>
  <si>
    <t>Национальная  экономика</t>
  </si>
  <si>
    <t>Топливно-энергетический комплекс</t>
  </si>
  <si>
    <t>Мероприятия в топливно-энергетической облати</t>
  </si>
  <si>
    <t>Субсидии юридическим лицам</t>
  </si>
  <si>
    <t>Другие  вопросы  в  области  национальной  экономики</t>
  </si>
  <si>
    <t>Мероприятия в области строительства,архитектуры и градостроительства</t>
  </si>
  <si>
    <t>Жилищно-коммунальное хозяйство</t>
  </si>
  <si>
    <t>Жилищное  хозяйство</t>
  </si>
  <si>
    <t>098 02 04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</si>
  <si>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строительства" (для отражения расходов, осуществляемых за счет средств бюджетов)</t>
  </si>
  <si>
    <t>Капитальный ремонт государственного жилищного фонда субъектов Российской Федерации и муниципального фонда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</si>
  <si>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</si>
  <si>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</si>
  <si>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</si>
  <si>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</si>
  <si>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</si>
  <si>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</si>
  <si>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</si>
  <si>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</si>
  <si>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</si>
  <si>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Проведение  мероприятий  для  детей  и  молодежи</t>
  </si>
  <si>
    <t>Культура, кинематография и средства массовой 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</si>
  <si>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</si>
  <si>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</si>
  <si>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</si>
  <si>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</si>
  <si>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</si>
  <si>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</si>
  <si>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Иные межбюджетные трансферты</t>
  </si>
  <si>
    <t xml:space="preserve">Бюджетные инвестиции в объекты капитального строительства, не включенные в целевые программы </t>
  </si>
  <si>
    <t>Бюджетные инвестиции</t>
  </si>
  <si>
    <t>098 01 04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</si>
  <si>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</si>
  <si>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</si>
  <si>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Фонд софинансирования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</si>
  <si>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строительства" (для отражения расходов, осуществляемых за счет средств поступивших от государственной корпорации - Фонда содействия реформированию жилищного-коммунального хозяйства)</t>
  </si>
  <si>
    <t>Региональные целевые программы</t>
  </si>
  <si>
    <t xml:space="preserve"> </t>
  </si>
  <si>
    <t>Региональная целевая программа "Комплексные меры противодействия злоупотреблению наркотикам и их незаконному обороту на территории Лен.обл. на 2012-2015 годы"</t>
  </si>
  <si>
    <t>Дорожное хозяйство (дорожные фонды)</t>
  </si>
  <si>
    <t>Другие общегосударственные вопросы</t>
  </si>
  <si>
    <t xml:space="preserve">Бюджетные инвестиции в объекты капитального строительства собственности муниципальных образований </t>
  </si>
  <si>
    <t>Резервный фонд Правительства ЛО</t>
  </si>
  <si>
    <t xml:space="preserve">  </t>
  </si>
  <si>
    <t>Прочие мероприятия по благоустройству городских округов и поселений</t>
  </si>
  <si>
    <t>Приложение 5</t>
  </si>
  <si>
    <t xml:space="preserve">                                    ПЕРЕЧЕНЬ</t>
  </si>
  <si>
    <t xml:space="preserve">                       главных администраторов доходов  местного бюджета </t>
  </si>
  <si>
    <t xml:space="preserve">          муниципального образования Лебяженское городское поселение </t>
  </si>
  <si>
    <t>Местная администрация муниципального образования Лебяженское городское поселение муниципального образования Ломоносовский муниципальный район Ленинградской области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</si>
  <si>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</si>
  <si>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</si>
  <si>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1 11 07015 10 0000 120</t>
  </si>
  <si>
    <t>Доходы от перечисления части прибыли, остающейся после уплаты  налогов и иных обязательных платежей муниципальных унитарных предприятий поселения, созданных поселениями</t>
  </si>
  <si>
    <t>1 11 09045 10 0000 120</t>
  </si>
  <si>
    <t>1 13 01995 10 0000 130</t>
  </si>
  <si>
    <t xml:space="preserve">Прочие доходы от оказания платных услуг (работ) получателями средств бюджетов поселений </t>
  </si>
  <si>
    <t>1 13 02995 10 0000 130</t>
  </si>
  <si>
    <t>Прочие доходы от  компенсации затрат государства бюджетов поселений</t>
  </si>
  <si>
    <t>1 14 01050 10 0000 410</t>
  </si>
  <si>
    <t>Доходы от продажи квартир, находящихся в собственности поселений</t>
  </si>
  <si>
    <t>Платежи, взимаемые федеральными государственными органами (организациями) за выполнение определенных функций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</si>
  <si>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</si>
  <si>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</si>
  <si>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</si>
  <si>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 , зачисляемые  в бюджеты поселений</t>
  </si>
  <si>
    <t>1 17 05050 10 0218 180</t>
  </si>
  <si>
    <t>Прочие неналоговые  доходы бюджетов поселений</t>
  </si>
  <si>
    <t>1 17 05050 10 0220 180</t>
  </si>
  <si>
    <t>2 02 01001 10 0000 151</t>
  </si>
  <si>
    <t>Дотация бюджетам поселений на выравнивание бюджетной обеспеченности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</si>
  <si>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</si>
  <si>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</si>
  <si>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</si>
  <si>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</si>
  <si>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</si>
  <si>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</si>
  <si>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</si>
  <si>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 выполнение передаваемых полномочий субектов Российской Федерации</t>
  </si>
  <si>
    <t xml:space="preserve">2 02 04999 10 0000 151 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</si>
  <si>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</si>
  <si>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</si>
  <si>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208 05000 10 0000 151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</si>
  <si>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</t>
  </si>
  <si>
    <t>2 19 05000 10 0000 151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</si>
  <si>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</si>
  <si>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на 2014 год</t>
  </si>
  <si>
    <t>Уплата налогов, сборов и иных платежей</t>
  </si>
  <si>
    <t>Фонд оплаты труда и страховые взносы работников органов местного самоуправления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</si>
  <si>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</si>
  <si>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органов местного самоуправления</t>
  </si>
  <si>
    <t>Иные межбюджетные трансферты по передаче полномочий на участие в предупреждении и ликвидации последствий чрезвычайных ситуаций в границах поселений; участие в в профилактике терроризма и экстремизма, а также в минимизации и (или) ликвидации последствий проявлений иерроризма и экстремизма в границах поселений</t>
  </si>
  <si>
    <t>Иные безвозмездные и безвозвратные перечисления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</si>
  <si>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</si>
  <si>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Выполнение функций казенными учреждениями</t>
  </si>
  <si>
    <t xml:space="preserve">Межбюджетные трансферты </t>
  </si>
  <si>
    <t>Субсидия на обеспечение выплат стимулирующего характера работникам муниципальных учреждений культуры Ленинградской области</t>
  </si>
  <si>
    <t>0502</t>
  </si>
  <si>
    <t>Фонд оплаты труда казенных учреждений и взносы по обязательному социальному страхованию</t>
  </si>
  <si>
    <t>520 00 00</t>
  </si>
  <si>
    <t>520 15 03</t>
  </si>
  <si>
    <t>Обеспечение проведения выборов и референдумов</t>
  </si>
  <si>
    <t>Закупка товаров, работ и услуг в целях капитального ремонта муниципального имущества</t>
  </si>
  <si>
    <t>Бюджетные инвестиции в объекты капитального строительства муниципальной собственности</t>
  </si>
  <si>
    <t>Приложение 7</t>
  </si>
  <si>
    <t>Приложение 8</t>
  </si>
  <si>
    <t>Пособия, компенсации, меры социальной поддержки по публичным нормативным обязательствам</t>
  </si>
  <si>
    <t>Обеспечение деятельности аппаратов органов местного самоуправления</t>
  </si>
  <si>
    <t>Функционирование местной администрации</t>
  </si>
  <si>
    <t>Функционирование высшего должностного лица муниципального образования</t>
  </si>
  <si>
    <t>Обеспечение деятельности аппарата местной администрации</t>
  </si>
  <si>
    <t>Обеспечение деятельности главы местной администрации</t>
  </si>
  <si>
    <t>Обеспечение деятельности главы муниципального образования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</si>
  <si>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</si>
  <si>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Расходы по передаче полномочий по исполнению и контролю за исполнением бюджета поселений</t>
  </si>
  <si>
    <t>Резервные средства</t>
  </si>
  <si>
    <t>Расходы в рамках полномочий органов местного самоуправления</t>
  </si>
  <si>
    <t>01</t>
  </si>
  <si>
    <t>00</t>
  </si>
  <si>
    <t>02</t>
  </si>
  <si>
    <t>03</t>
  </si>
  <si>
    <t>04</t>
  </si>
  <si>
    <t>07</t>
  </si>
  <si>
    <t>11</t>
  </si>
  <si>
    <t>13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</si>
  <si>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</si>
  <si>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09</t>
  </si>
  <si>
    <t>05</t>
  </si>
  <si>
    <t>12</t>
  </si>
  <si>
    <t>08</t>
  </si>
  <si>
    <t>10</t>
  </si>
  <si>
    <t>Обеспечение деятельности подведомственных учреждений в сфере культуры в рамках непрограмной части</t>
  </si>
  <si>
    <t>УТВЕРЖДЕНО</t>
  </si>
  <si>
    <t>915</t>
  </si>
  <si>
    <t>ВЕДОМСТВЕННАЯ СТРУКТУРА</t>
  </si>
  <si>
    <t>расходов бюджета Муниципального образования Лебяженское городское поселение</t>
  </si>
  <si>
    <t>3</t>
  </si>
  <si>
    <t>4</t>
  </si>
  <si>
    <t>РАСПРЕДЕЛЕНИЕ</t>
  </si>
  <si>
    <t>бюджетных ассигнований по разделам, подразделам, целевым статьям (программам  и непрограммным направлениям деятельности), группам и подгруппам видов расходов классификации расходов бюджета Муниципального образования Лебяженское городское поселение</t>
  </si>
  <si>
    <t xml:space="preserve">Мероприятияв области дорожной деятельности в отношении дорог местного значения и капитальный ремонт дворовых территорий 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</si>
  <si>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</si>
  <si>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2 02 04012 10 0000 151 </t>
  </si>
  <si>
    <t>Непрограмные расходы</t>
  </si>
  <si>
    <t>Реализация функций и полномчий органов местного самоуправления в рамках непрограмных расходов</t>
  </si>
  <si>
    <t>Социальное обеспечение населения</t>
  </si>
  <si>
    <t>1 15 02050 10 0000 140</t>
  </si>
  <si>
    <t>Прочие поступления от использования имущества, находящихся в  собственности поселений  ( за исключением имущества муниципальных бюджетных и автономных учреждений , а также имущества  муниципальных унитарных предприятий, в том числе казенных)</t>
  </si>
  <si>
    <t>852</t>
  </si>
  <si>
    <t>Приложение 1</t>
  </si>
  <si>
    <t xml:space="preserve">                                                    ИСТОЧНИКИ</t>
  </si>
  <si>
    <t xml:space="preserve">                        внутреннего финансирования дефицита бюджета</t>
  </si>
  <si>
    <t xml:space="preserve">                               МО  Лебяженское  городское  поселение</t>
  </si>
  <si>
    <t xml:space="preserve">                                                       на 2014 год</t>
  </si>
  <si>
    <t>Сумма</t>
  </si>
  <si>
    <t>КОД</t>
  </si>
  <si>
    <t>Наименование</t>
  </si>
  <si>
    <t>(тысяч</t>
  </si>
  <si>
    <t>рублей)</t>
  </si>
  <si>
    <t>000  01 05 02 00 10 0000 000</t>
  </si>
  <si>
    <t>Изменение прочих  остатков денежных средств бюджета поселений</t>
  </si>
  <si>
    <t xml:space="preserve">                        Всего источников внутреннего финансирования</t>
  </si>
  <si>
    <t>Приложение 2</t>
  </si>
  <si>
    <t>ПРОГНОЗИРУЕМЫЕ</t>
  </si>
  <si>
    <t>поступления доходов в бюджет  МО  Лебяженское  городское  поселение</t>
  </si>
  <si>
    <t xml:space="preserve">  на 2014 год</t>
  </si>
  <si>
    <t>Код бюджетной классификации</t>
  </si>
  <si>
    <t xml:space="preserve">                      Источники доходов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</si>
  <si>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</si>
  <si>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</si>
  <si>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</si>
  <si>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                                       </t>
  </si>
  <si>
    <t>1 01 02000 01 0000 110</t>
  </si>
  <si>
    <t xml:space="preserve">Налог на доходы физических лиц                                           </t>
  </si>
  <si>
    <t>1 03 00000 00 0000 110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</si>
  <si>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</si>
  <si>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</si>
  <si>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</si>
  <si>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</si>
  <si>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</si>
  <si>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 xml:space="preserve">1 06 01000 00 0000 110 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</si>
  <si>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</si>
  <si>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</si>
  <si>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</si>
  <si>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</si>
  <si>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</si>
  <si>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1 08 00000 00 0000 000</t>
  </si>
  <si>
    <t xml:space="preserve"> ГОСУДАРСТВЕННАЯ ПОШЛИНА</t>
  </si>
  <si>
    <t>1 11 00000 00 0000 000</t>
  </si>
  <si>
    <t xml:space="preserve"> ДОХОДЫ ОТ ИСПОЛЬЗОВАНИЯ ИМУЩЕСТВА, НАХОДЯЩЕГОСЯ В    ГОСУДАРСТВЕННОЙ    И 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</si>
  <si>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</si>
  <si>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</si>
  <si>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</si>
  <si>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 xml:space="preserve"> 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 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</si>
  <si>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</si>
  <si>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</si>
  <si>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</si>
  <si>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</si>
  <si>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</si>
  <si>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</si>
  <si>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</si>
  <si>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</si>
  <si>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1 15 00000 00 0000 000</t>
  </si>
  <si>
    <t>АДМИНИСТРАЦИВНЫЕ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</si>
  <si>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</si>
  <si>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</si>
  <si>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2 00 00000 00 0000 000</t>
  </si>
  <si>
    <t>БЕЗВОЗМЕЗДНЫЕ ПОСТУПЛЕНИЯ</t>
  </si>
  <si>
    <t>ВСЕГО ДОХОДОВ:</t>
  </si>
  <si>
    <t>Приложение 3</t>
  </si>
  <si>
    <t xml:space="preserve">                      Безвозмездные поступления</t>
  </si>
  <si>
    <t xml:space="preserve">                              в 2014 году</t>
  </si>
  <si>
    <t>Сумма  (тыс. руб.)</t>
  </si>
  <si>
    <t>Безвозмездные поступления</t>
  </si>
  <si>
    <t>2 02 00000 00 0000 000</t>
  </si>
  <si>
    <t xml:space="preserve"> Безвозмездные поступления от других бюджетов бюджетной системы Российской Федерации</t>
  </si>
  <si>
    <t>2 02 01000 00 0000 151</t>
  </si>
  <si>
    <t xml:space="preserve"> Дотации бюджетам субъектов Россйиской Федерации и муниципальных образований</t>
  </si>
  <si>
    <t xml:space="preserve"> Дотация бюджетам поселений на выравнивание бюджетной обеспеченности</t>
  </si>
  <si>
    <t>2 02 02000 00 0000 151</t>
  </si>
  <si>
    <t>Субсидии бюджетам бюджетной системы Российской Федерации (межбюджетные субсидии)</t>
  </si>
  <si>
    <t>2 02 02999 10 0000 151</t>
  </si>
  <si>
    <t>2 02 03000 00 0000 151</t>
  </si>
  <si>
    <t xml:space="preserve">Субвенции  бюджетам субъектов Россйиской Федерации и муниципальных образований 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</si>
  <si>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</si>
  <si>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</si>
  <si>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2 02 04000 00 0000 000</t>
  </si>
  <si>
    <t>2 02 04012 10 0000 151</t>
  </si>
  <si>
    <t>Межбюджетные трансферты, передаваемые бюджетам поселений для компенсации дополнительных расходов. возникающих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</si>
  <si>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</si>
  <si>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</si>
  <si>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202 02216 10 0000 151</t>
  </si>
  <si>
    <t>2 02 04000 00 0000 151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</si>
  <si>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</si>
  <si>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Расходы за счет межбюджетных трансфертов,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</si>
  <si>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2 07 05030 10 0000 180</t>
  </si>
  <si>
    <t xml:space="preserve">207 05030 10 0000 180 </t>
  </si>
  <si>
    <t>Гл</t>
  </si>
  <si>
    <t>Местная администрация МО Лебяженское городское поселение</t>
  </si>
  <si>
    <t>Всего расходов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</si>
  <si>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</si>
  <si>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1 14 02052 10 0000 410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</si>
  <si>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</si>
  <si>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</si>
  <si>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</si>
  <si>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1 16 33050 10 0000 140</t>
  </si>
  <si>
    <t>Приложение 9</t>
  </si>
  <si>
    <t xml:space="preserve">                       главных распорядителей средств местного бюджета </t>
  </si>
  <si>
    <t>№ п/п</t>
  </si>
  <si>
    <t>Полное</t>
  </si>
  <si>
    <t>Сокращенное</t>
  </si>
  <si>
    <t>Код главы по бюджетной классификации</t>
  </si>
  <si>
    <t xml:space="preserve">Местная администрация МО Лебяженское городское поселение </t>
  </si>
  <si>
    <t xml:space="preserve">                                        на 2014 год</t>
  </si>
  <si>
    <t xml:space="preserve">                                                  на 2014 год</t>
  </si>
  <si>
    <t xml:space="preserve">           от "29" марта 2014    г.      №6</t>
  </si>
  <si>
    <t xml:space="preserve"> от "29 " марта  2014    г.№6</t>
  </si>
  <si>
    <t xml:space="preserve"> от "29 " марта  2014    г №6</t>
  </si>
  <si>
    <t xml:space="preserve"> от "29" марта  2014    г. №6</t>
  </si>
  <si>
    <t xml:space="preserve"> от "29 " марта  2014    г.      №6</t>
  </si>
  <si>
    <t xml:space="preserve">           от "29"  марта 2014    г.      №6</t>
  </si>
  <si>
    <t xml:space="preserve"> от " 29  "  марта  2014    г.      №6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</si>
</sst>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mmm/yyyy"/>
    <numFmt numFmtId="179" formatCode="_-* #,##0.0_р_._-;\-* #,##0.0_р_._-;_-* &quot;-&quot;??_р_._-;_-@_-"/>
    <numFmt numFmtId="180" formatCode="_-* #,##0_р_._-;\-* #,##0_р_._-;_-* &quot;-&quot;??_р_._-;_-@_-"/>
    <numFmt numFmtId="181" formatCode="#,##0_р_.;[Red]#,##0_р_."/>
    <numFmt numFmtId="182" formatCode="0;[Red]0"/>
    <numFmt numFmtId="183" formatCode="0;[Black]0"/>
    <numFmt numFmtId="184" formatCode="0000"/>
    <numFmt numFmtId="185" formatCode="000"/>
    <numFmt numFmtId="186" formatCode="_-* #,##0.000_р_._-;\-* #,##0.000_р_._-;_-* &quot;-&quot;??_р_._-;_-@_-"/>
    <numFmt numFmtId="187" formatCode=";;"/>
    <numFmt numFmtId="188" formatCode="0000000"/>
    <numFmt numFmtId="189" formatCode="#,##0.0"/>
    <numFmt numFmtId="190" formatCode="[$-FC19]d\ mmmm\ yyyy\ &quot;г.&quot;"/>
    <numFmt numFmtId="191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0" xfId="55" applyFont="1">
      <alignment/>
      <protection/>
    </xf>
    <xf numFmtId="189" fontId="23" fillId="0" borderId="0" xfId="55" applyNumberFormat="1" applyFont="1" applyBorder="1" applyAlignment="1">
      <alignment horizontal="center" vertical="top" wrapText="1"/>
      <protection/>
    </xf>
    <xf numFmtId="0" fontId="23" fillId="0" borderId="0" xfId="55" applyFont="1" applyAlignment="1">
      <alignment vertical="top" wrapText="1"/>
      <protection/>
    </xf>
    <xf numFmtId="0" fontId="23" fillId="0" borderId="0" xfId="55" applyFont="1" applyAlignment="1">
      <alignment horizontal="center" vertical="top" wrapText="1"/>
      <protection/>
    </xf>
    <xf numFmtId="0" fontId="23" fillId="0" borderId="0" xfId="55" applyFont="1" applyBorder="1" applyAlignment="1">
      <alignment horizontal="center" vertical="top" wrapText="1"/>
      <protection/>
    </xf>
    <xf numFmtId="0" fontId="23" fillId="0" borderId="0" xfId="55" applyFont="1" applyBorder="1" applyAlignment="1">
      <alignment horizontal="left" vertical="top" wrapText="1"/>
      <protection/>
    </xf>
    <xf numFmtId="184" fontId="23" fillId="0" borderId="0" xfId="55" applyNumberFormat="1" applyFont="1" applyBorder="1" applyAlignment="1">
      <alignment horizontal="center" vertical="top" wrapText="1"/>
      <protection/>
    </xf>
    <xf numFmtId="0" fontId="23" fillId="0" borderId="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/>
      <protection/>
    </xf>
    <xf numFmtId="188" fontId="23" fillId="0" borderId="0" xfId="55" applyNumberFormat="1" applyFont="1">
      <alignment/>
      <protection/>
    </xf>
    <xf numFmtId="49" fontId="23" fillId="0" borderId="0" xfId="55" applyNumberFormat="1" applyFont="1">
      <alignment/>
      <protection/>
    </xf>
    <xf numFmtId="184" fontId="25" fillId="0" borderId="0" xfId="55" applyNumberFormat="1" applyFont="1" applyBorder="1" applyAlignment="1">
      <alignment horizontal="center" vertical="top"/>
      <protection/>
    </xf>
    <xf numFmtId="49" fontId="23" fillId="0" borderId="11" xfId="55" applyNumberFormat="1" applyFont="1" applyBorder="1" applyAlignment="1">
      <alignment horizontal="center" vertical="top" wrapText="1"/>
      <protection/>
    </xf>
    <xf numFmtId="188" fontId="23" fillId="0" borderId="11" xfId="55" applyNumberFormat="1" applyFont="1" applyBorder="1" applyAlignment="1">
      <alignment horizontal="center" vertical="top" wrapText="1"/>
      <protection/>
    </xf>
    <xf numFmtId="185" fontId="23" fillId="0" borderId="11" xfId="55" applyNumberFormat="1" applyFont="1" applyBorder="1" applyAlignment="1">
      <alignment horizontal="center" vertical="top" wrapText="1"/>
      <protection/>
    </xf>
    <xf numFmtId="189" fontId="23" fillId="0" borderId="12" xfId="55" applyNumberFormat="1" applyFont="1" applyBorder="1" applyAlignment="1">
      <alignment horizontal="center" vertical="top" wrapText="1"/>
      <protection/>
    </xf>
    <xf numFmtId="49" fontId="23" fillId="0" borderId="10" xfId="55" applyNumberFormat="1" applyFont="1" applyFill="1" applyBorder="1" applyAlignment="1">
      <alignment horizontal="center" vertical="top" wrapText="1"/>
      <protection/>
    </xf>
    <xf numFmtId="188" fontId="23" fillId="0" borderId="10" xfId="55" applyNumberFormat="1" applyFont="1" applyFill="1" applyBorder="1" applyAlignment="1">
      <alignment horizontal="center" vertical="top" wrapText="1"/>
      <protection/>
    </xf>
    <xf numFmtId="185" fontId="25" fillId="0" borderId="10" xfId="55" applyNumberFormat="1" applyFont="1" applyFill="1" applyBorder="1" applyAlignment="1">
      <alignment horizontal="center" vertical="top" wrapText="1"/>
      <protection/>
    </xf>
    <xf numFmtId="49" fontId="25" fillId="0" borderId="10" xfId="55" applyNumberFormat="1" applyFont="1" applyFill="1" applyBorder="1" applyAlignment="1">
      <alignment horizontal="center" vertical="top" wrapText="1"/>
      <protection/>
    </xf>
    <xf numFmtId="188" fontId="25" fillId="0" borderId="10" xfId="55" applyNumberFormat="1" applyFont="1" applyFill="1" applyBorder="1" applyAlignment="1">
      <alignment horizontal="center" vertical="top" wrapText="1"/>
      <protection/>
    </xf>
    <xf numFmtId="189" fontId="23" fillId="0" borderId="13" xfId="63" applyNumberFormat="1" applyFont="1" applyFill="1" applyBorder="1" applyAlignment="1">
      <alignment horizontal="center" vertical="top" wrapText="1"/>
    </xf>
    <xf numFmtId="185" fontId="23" fillId="0" borderId="10" xfId="55" applyNumberFormat="1" applyFont="1" applyFill="1" applyBorder="1" applyAlignment="1">
      <alignment horizontal="center" vertical="top" wrapText="1"/>
      <protection/>
    </xf>
    <xf numFmtId="0" fontId="23" fillId="0" borderId="0" xfId="55" applyFont="1" applyAlignment="1">
      <alignment wrapText="1"/>
      <protection/>
    </xf>
    <xf numFmtId="189" fontId="25" fillId="0" borderId="13" xfId="63" applyNumberFormat="1" applyFont="1" applyFill="1" applyBorder="1" applyAlignment="1">
      <alignment horizontal="center" vertical="top" wrapText="1"/>
    </xf>
    <xf numFmtId="0" fontId="25" fillId="0" borderId="0" xfId="55" applyFont="1">
      <alignment/>
      <protection/>
    </xf>
    <xf numFmtId="169" fontId="23" fillId="0" borderId="13" xfId="63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188" fontId="23" fillId="0" borderId="10" xfId="0" applyNumberFormat="1" applyFont="1" applyFill="1" applyBorder="1" applyAlignment="1">
      <alignment horizontal="center" vertical="top" wrapText="1"/>
    </xf>
    <xf numFmtId="185" fontId="23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justify" vertical="top" wrapText="1"/>
    </xf>
    <xf numFmtId="188" fontId="23" fillId="0" borderId="10" xfId="0" applyNumberFormat="1" applyFont="1" applyBorder="1" applyAlignment="1">
      <alignment horizontal="justify" vertical="top" wrapText="1"/>
    </xf>
    <xf numFmtId="49" fontId="23" fillId="0" borderId="10" xfId="0" applyNumberFormat="1" applyFont="1" applyBorder="1" applyAlignment="1">
      <alignment horizontal="center" vertical="top" wrapText="1"/>
    </xf>
    <xf numFmtId="189" fontId="23" fillId="0" borderId="13" xfId="63" applyNumberFormat="1" applyFont="1" applyBorder="1" applyAlignment="1">
      <alignment horizontal="center" vertical="top" wrapText="1"/>
    </xf>
    <xf numFmtId="0" fontId="23" fillId="0" borderId="0" xfId="55" applyFont="1" applyBorder="1">
      <alignment/>
      <protection/>
    </xf>
    <xf numFmtId="49" fontId="23" fillId="0" borderId="14" xfId="55" applyNumberFormat="1" applyFont="1" applyFill="1" applyBorder="1" applyAlignment="1">
      <alignment horizontal="center" vertical="top" wrapText="1"/>
      <protection/>
    </xf>
    <xf numFmtId="188" fontId="23" fillId="0" borderId="14" xfId="55" applyNumberFormat="1" applyFont="1" applyFill="1" applyBorder="1" applyAlignment="1">
      <alignment horizontal="center" vertical="top" wrapText="1"/>
      <protection/>
    </xf>
    <xf numFmtId="189" fontId="23" fillId="0" borderId="15" xfId="63" applyNumberFormat="1" applyFont="1" applyFill="1" applyBorder="1" applyAlignment="1">
      <alignment horizontal="center" vertical="top" wrapText="1"/>
    </xf>
    <xf numFmtId="49" fontId="23" fillId="0" borderId="0" xfId="55" applyNumberFormat="1" applyFont="1" applyBorder="1">
      <alignment/>
      <protection/>
    </xf>
    <xf numFmtId="188" fontId="23" fillId="0" borderId="0" xfId="55" applyNumberFormat="1" applyFont="1" applyBorder="1">
      <alignment/>
      <protection/>
    </xf>
    <xf numFmtId="189" fontId="27" fillId="0" borderId="0" xfId="63" applyNumberFormat="1" applyFont="1" applyFill="1" applyBorder="1" applyAlignment="1">
      <alignment horizontal="center" vertical="top" wrapText="1"/>
    </xf>
    <xf numFmtId="49" fontId="27" fillId="0" borderId="0" xfId="55" applyNumberFormat="1" applyFont="1" applyFill="1" applyBorder="1" applyAlignment="1">
      <alignment horizontal="center" vertical="top" wrapText="1"/>
      <protection/>
    </xf>
    <xf numFmtId="188" fontId="27" fillId="0" borderId="0" xfId="55" applyNumberFormat="1" applyFont="1" applyFill="1" applyBorder="1" applyAlignment="1">
      <alignment horizontal="center" vertical="top" wrapText="1"/>
      <protection/>
    </xf>
    <xf numFmtId="185" fontId="27" fillId="0" borderId="0" xfId="55" applyNumberFormat="1" applyFont="1" applyFill="1" applyBorder="1" applyAlignment="1">
      <alignment horizontal="center" vertical="top" wrapText="1"/>
      <protection/>
    </xf>
    <xf numFmtId="0" fontId="27" fillId="0" borderId="0" xfId="55" applyFont="1" applyFill="1" applyBorder="1" applyAlignment="1">
      <alignment horizontal="left" vertical="top" wrapText="1"/>
      <protection/>
    </xf>
    <xf numFmtId="189" fontId="23" fillId="0" borderId="0" xfId="55" applyNumberFormat="1" applyFont="1" applyFill="1" applyBorder="1" applyAlignment="1">
      <alignment horizontal="center" vertical="center" wrapText="1"/>
      <protection/>
    </xf>
    <xf numFmtId="2" fontId="23" fillId="0" borderId="0" xfId="55" applyNumberFormat="1" applyFont="1" applyBorder="1" applyAlignment="1">
      <alignment horizontal="center" vertical="center" wrapText="1"/>
      <protection/>
    </xf>
    <xf numFmtId="49" fontId="23" fillId="0" borderId="0" xfId="55" applyNumberFormat="1" applyFont="1" applyFill="1" applyBorder="1" applyAlignment="1">
      <alignment horizontal="center" vertical="center" wrapText="1"/>
      <protection/>
    </xf>
    <xf numFmtId="188" fontId="23" fillId="0" borderId="0" xfId="55" applyNumberFormat="1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49" fontId="23" fillId="0" borderId="0" xfId="55" applyNumberFormat="1" applyFont="1" applyBorder="1" applyAlignment="1">
      <alignment horizontal="center" vertical="center" wrapText="1"/>
      <protection/>
    </xf>
    <xf numFmtId="188" fontId="23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3" fillId="0" borderId="0" xfId="0" applyNumberFormat="1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4" fontId="23" fillId="0" borderId="0" xfId="55" applyNumberFormat="1" applyFont="1">
      <alignment/>
      <protection/>
    </xf>
    <xf numFmtId="4" fontId="25" fillId="0" borderId="0" xfId="55" applyNumberFormat="1" applyFont="1" applyBorder="1" applyAlignment="1">
      <alignment horizontal="center" vertical="top"/>
      <protection/>
    </xf>
    <xf numFmtId="4" fontId="23" fillId="0" borderId="0" xfId="55" applyNumberFormat="1" applyFont="1" applyBorder="1">
      <alignment/>
      <protection/>
    </xf>
    <xf numFmtId="4" fontId="27" fillId="0" borderId="0" xfId="63" applyNumberFormat="1" applyFont="1" applyFill="1" applyBorder="1" applyAlignment="1">
      <alignment horizontal="center" vertical="top" wrapText="1"/>
    </xf>
    <xf numFmtId="4" fontId="23" fillId="0" borderId="0" xfId="55" applyNumberFormat="1" applyFont="1" applyFill="1" applyBorder="1" applyAlignment="1">
      <alignment horizontal="center" vertical="center" wrapText="1"/>
      <protection/>
    </xf>
    <xf numFmtId="4" fontId="23" fillId="0" borderId="0" xfId="55" applyNumberFormat="1" applyFont="1" applyBorder="1" applyAlignment="1">
      <alignment horizontal="center" vertical="center" wrapText="1"/>
      <protection/>
    </xf>
    <xf numFmtId="49" fontId="25" fillId="0" borderId="11" xfId="55" applyNumberFormat="1" applyFont="1" applyBorder="1" applyAlignment="1">
      <alignment horizontal="center" vertical="center" wrapText="1"/>
      <protection/>
    </xf>
    <xf numFmtId="188" fontId="25" fillId="0" borderId="11" xfId="55" applyNumberFormat="1" applyFont="1" applyBorder="1" applyAlignment="1">
      <alignment horizontal="center" vertical="center" wrapText="1"/>
      <protection/>
    </xf>
    <xf numFmtId="185" fontId="25" fillId="0" borderId="11" xfId="55" applyNumberFormat="1" applyFont="1" applyBorder="1" applyAlignment="1">
      <alignment horizontal="center" vertical="center" wrapText="1"/>
      <protection/>
    </xf>
    <xf numFmtId="4" fontId="25" fillId="0" borderId="12" xfId="55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wrapText="1"/>
    </xf>
    <xf numFmtId="0" fontId="25" fillId="0" borderId="17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vertical="center" wrapText="1"/>
    </xf>
    <xf numFmtId="0" fontId="23" fillId="0" borderId="13" xfId="0" applyFont="1" applyBorder="1" applyAlignment="1">
      <alignment wrapText="1"/>
    </xf>
    <xf numFmtId="0" fontId="23" fillId="0" borderId="16" xfId="55" applyFont="1" applyBorder="1" applyAlignment="1">
      <alignment horizontal="center" vertical="top" wrapText="1"/>
      <protection/>
    </xf>
    <xf numFmtId="0" fontId="23" fillId="0" borderId="17" xfId="55" applyFont="1" applyFill="1" applyBorder="1" applyAlignment="1">
      <alignment horizontal="left" vertical="top" wrapText="1"/>
      <protection/>
    </xf>
    <xf numFmtId="0" fontId="25" fillId="0" borderId="17" xfId="55" applyFont="1" applyFill="1" applyBorder="1" applyAlignment="1">
      <alignment horizontal="left" vertical="top" wrapText="1"/>
      <protection/>
    </xf>
    <xf numFmtId="0" fontId="25" fillId="0" borderId="17" xfId="55" applyFont="1" applyBorder="1" applyAlignment="1">
      <alignment vertical="top" wrapText="1" shrinkToFit="1"/>
      <protection/>
    </xf>
    <xf numFmtId="49" fontId="26" fillId="0" borderId="17" xfId="53" applyNumberFormat="1" applyFont="1" applyBorder="1" applyAlignment="1">
      <alignment horizontal="justify" vertical="center" wrapText="1"/>
      <protection/>
    </xf>
    <xf numFmtId="0" fontId="23" fillId="0" borderId="17" xfId="55" applyNumberFormat="1" applyFont="1" applyFill="1" applyBorder="1" applyAlignment="1">
      <alignment horizontal="left" vertical="top" wrapText="1"/>
      <protection/>
    </xf>
    <xf numFmtId="0" fontId="23" fillId="0" borderId="17" xfId="0" applyFont="1" applyFill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justify" vertical="top" wrapText="1"/>
    </xf>
    <xf numFmtId="0" fontId="23" fillId="0" borderId="19" xfId="55" applyFont="1" applyFill="1" applyBorder="1" applyAlignment="1">
      <alignment horizontal="left" vertical="top" wrapText="1"/>
      <protection/>
    </xf>
    <xf numFmtId="0" fontId="25" fillId="0" borderId="16" xfId="55" applyFont="1" applyBorder="1" applyAlignment="1">
      <alignment horizontal="center" vertical="center" wrapText="1"/>
      <protection/>
    </xf>
    <xf numFmtId="0" fontId="23" fillId="0" borderId="17" xfId="55" applyFont="1" applyBorder="1" applyAlignment="1">
      <alignment vertical="top" wrapText="1" shrinkToFit="1"/>
      <protection/>
    </xf>
    <xf numFmtId="0" fontId="23" fillId="0" borderId="10" xfId="55" applyFont="1" applyBorder="1" applyAlignment="1">
      <alignment vertical="top"/>
      <protection/>
    </xf>
    <xf numFmtId="0" fontId="23" fillId="0" borderId="13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3" fillId="0" borderId="13" xfId="0" applyFont="1" applyBorder="1" applyAlignment="1">
      <alignment/>
    </xf>
    <xf numFmtId="0" fontId="23" fillId="0" borderId="13" xfId="0" applyNumberFormat="1" applyFont="1" applyBorder="1" applyAlignment="1">
      <alignment wrapText="1"/>
    </xf>
    <xf numFmtId="0" fontId="23" fillId="0" borderId="1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top" wrapText="1"/>
    </xf>
    <xf numFmtId="49" fontId="23" fillId="0" borderId="10" xfId="55" applyNumberFormat="1" applyFont="1" applyBorder="1" applyAlignment="1">
      <alignment horizontal="center" vertical="top" wrapText="1"/>
      <protection/>
    </xf>
    <xf numFmtId="188" fontId="23" fillId="0" borderId="10" xfId="55" applyNumberFormat="1" applyFont="1" applyBorder="1" applyAlignment="1">
      <alignment horizontal="center" vertical="top" wrapText="1"/>
      <protection/>
    </xf>
    <xf numFmtId="1" fontId="23" fillId="0" borderId="10" xfId="55" applyNumberFormat="1" applyFont="1" applyBorder="1" applyAlignment="1">
      <alignment horizontal="center" vertical="top" wrapText="1"/>
      <protection/>
    </xf>
    <xf numFmtId="0" fontId="23" fillId="0" borderId="10" xfId="55" applyNumberFormat="1" applyFont="1" applyBorder="1" applyAlignment="1">
      <alignment horizontal="center" vertical="top" wrapText="1"/>
      <protection/>
    </xf>
    <xf numFmtId="1" fontId="23" fillId="0" borderId="17" xfId="55" applyNumberFormat="1" applyFont="1" applyBorder="1" applyAlignment="1">
      <alignment horizontal="center" vertical="top" wrapText="1"/>
      <protection/>
    </xf>
    <xf numFmtId="3" fontId="23" fillId="0" borderId="13" xfId="63" applyNumberFormat="1" applyFont="1" applyBorder="1" applyAlignment="1">
      <alignment horizontal="center" vertical="top" wrapText="1"/>
    </xf>
    <xf numFmtId="1" fontId="25" fillId="0" borderId="17" xfId="55" applyNumberFormat="1" applyFont="1" applyBorder="1" applyAlignment="1">
      <alignment horizontal="center" vertical="top" wrapText="1"/>
      <protection/>
    </xf>
    <xf numFmtId="2" fontId="25" fillId="0" borderId="13" xfId="63" applyNumberFormat="1" applyFont="1" applyBorder="1" applyAlignment="1">
      <alignment horizontal="center" vertical="top" wrapText="1"/>
    </xf>
    <xf numFmtId="169" fontId="25" fillId="0" borderId="13" xfId="63" applyNumberFormat="1" applyFont="1" applyFill="1" applyBorder="1" applyAlignment="1">
      <alignment horizontal="center" vertical="top" wrapText="1"/>
    </xf>
    <xf numFmtId="169" fontId="23" fillId="0" borderId="13" xfId="55" applyNumberFormat="1" applyFont="1" applyBorder="1" applyAlignment="1">
      <alignment horizontal="center" vertical="justify"/>
      <protection/>
    </xf>
    <xf numFmtId="0" fontId="26" fillId="0" borderId="17" xfId="55" applyFont="1" applyFill="1" applyBorder="1" applyAlignment="1">
      <alignment horizontal="left" vertical="top" wrapText="1"/>
      <protection/>
    </xf>
    <xf numFmtId="189" fontId="25" fillId="0" borderId="13" xfId="63" applyNumberFormat="1" applyFont="1" applyBorder="1" applyAlignment="1">
      <alignment horizontal="center" vertical="top" wrapText="1"/>
    </xf>
    <xf numFmtId="189" fontId="23" fillId="0" borderId="13" xfId="55" applyNumberFormat="1" applyFont="1" applyBorder="1" applyAlignment="1">
      <alignment horizontal="center" vertical="top"/>
      <protection/>
    </xf>
    <xf numFmtId="0" fontId="23" fillId="0" borderId="14" xfId="55" applyFont="1" applyBorder="1" applyAlignment="1">
      <alignment vertical="top"/>
      <protection/>
    </xf>
    <xf numFmtId="189" fontId="23" fillId="0" borderId="13" xfId="55" applyNumberFormat="1" applyFont="1" applyBorder="1" applyAlignment="1">
      <alignment horizontal="center" vertical="justify"/>
      <protection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20" xfId="0" applyFont="1" applyBorder="1" applyAlignment="1">
      <alignment wrapText="1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169" fontId="25" fillId="0" borderId="22" xfId="0" applyNumberFormat="1" applyFont="1" applyBorder="1" applyAlignment="1">
      <alignment/>
    </xf>
    <xf numFmtId="0" fontId="25" fillId="0" borderId="10" xfId="0" applyFont="1" applyBorder="1" applyAlignment="1">
      <alignment/>
    </xf>
    <xf numFmtId="169" fontId="25" fillId="0" borderId="10" xfId="0" applyNumberFormat="1" applyFont="1" applyBorder="1" applyAlignment="1">
      <alignment/>
    </xf>
    <xf numFmtId="0" fontId="25" fillId="0" borderId="0" xfId="0" applyFont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5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top"/>
    </xf>
    <xf numFmtId="0" fontId="23" fillId="0" borderId="17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top"/>
    </xf>
    <xf numFmtId="169" fontId="23" fillId="0" borderId="13" xfId="0" applyNumberFormat="1" applyFont="1" applyFill="1" applyBorder="1" applyAlignment="1">
      <alignment/>
    </xf>
    <xf numFmtId="0" fontId="23" fillId="0" borderId="10" xfId="0" applyFont="1" applyBorder="1" applyAlignment="1">
      <alignment horizontal="left" vertical="top"/>
    </xf>
    <xf numFmtId="169" fontId="23" fillId="0" borderId="13" xfId="0" applyNumberFormat="1" applyFont="1" applyBorder="1" applyAlignment="1">
      <alignment/>
    </xf>
    <xf numFmtId="0" fontId="26" fillId="0" borderId="17" xfId="0" applyFont="1" applyBorder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169" fontId="25" fillId="0" borderId="13" xfId="0" applyNumberFormat="1" applyFont="1" applyBorder="1" applyAlignment="1">
      <alignment/>
    </xf>
    <xf numFmtId="0" fontId="23" fillId="0" borderId="19" xfId="0" applyFont="1" applyBorder="1" applyAlignment="1">
      <alignment vertical="center"/>
    </xf>
    <xf numFmtId="0" fontId="25" fillId="0" borderId="14" xfId="0" applyFont="1" applyBorder="1" applyAlignment="1">
      <alignment horizontal="left" vertical="top"/>
    </xf>
    <xf numFmtId="169" fontId="25" fillId="0" borderId="15" xfId="0" applyNumberFormat="1" applyFont="1" applyBorder="1" applyAlignment="1">
      <alignment/>
    </xf>
    <xf numFmtId="169" fontId="23" fillId="0" borderId="0" xfId="0" applyNumberFormat="1" applyFont="1" applyAlignment="1">
      <alignment/>
    </xf>
    <xf numFmtId="0" fontId="23" fillId="0" borderId="22" xfId="0" applyFont="1" applyBorder="1" applyAlignment="1">
      <alignment horizontal="center" wrapText="1"/>
    </xf>
    <xf numFmtId="0" fontId="23" fillId="0" borderId="26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/>
    </xf>
    <xf numFmtId="0" fontId="25" fillId="0" borderId="32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169" fontId="23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33" xfId="0" applyFont="1" applyFill="1" applyBorder="1" applyAlignment="1">
      <alignment vertical="center" wrapText="1"/>
    </xf>
    <xf numFmtId="169" fontId="23" fillId="0" borderId="10" xfId="0" applyNumberFormat="1" applyFont="1" applyFill="1" applyBorder="1" applyAlignment="1">
      <alignment/>
    </xf>
    <xf numFmtId="49" fontId="25" fillId="0" borderId="10" xfId="0" applyNumberFormat="1" applyFont="1" applyBorder="1" applyAlignment="1">
      <alignment/>
    </xf>
    <xf numFmtId="0" fontId="25" fillId="0" borderId="33" xfId="0" applyFont="1" applyFill="1" applyBorder="1" applyAlignment="1">
      <alignment vertical="center" wrapText="1"/>
    </xf>
    <xf numFmtId="169" fontId="25" fillId="0" borderId="10" xfId="0" applyNumberFormat="1" applyFont="1" applyFill="1" applyBorder="1" applyAlignment="1">
      <alignment/>
    </xf>
    <xf numFmtId="49" fontId="23" fillId="0" borderId="10" xfId="0" applyNumberFormat="1" applyFont="1" applyBorder="1" applyAlignment="1">
      <alignment/>
    </xf>
    <xf numFmtId="0" fontId="23" fillId="0" borderId="28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169" fontId="25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169" fontId="23" fillId="0" borderId="0" xfId="0" applyNumberFormat="1" applyFont="1" applyBorder="1" applyAlignment="1">
      <alignment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169" fontId="23" fillId="0" borderId="0" xfId="0" applyNumberFormat="1" applyFont="1" applyFill="1" applyBorder="1" applyAlignment="1">
      <alignment/>
    </xf>
    <xf numFmtId="0" fontId="26" fillId="0" borderId="18" xfId="0" applyFont="1" applyBorder="1" applyAlignment="1">
      <alignment vertical="center" wrapText="1"/>
    </xf>
    <xf numFmtId="0" fontId="25" fillId="0" borderId="10" xfId="0" applyFont="1" applyFill="1" applyBorder="1" applyAlignment="1">
      <alignment/>
    </xf>
    <xf numFmtId="0" fontId="25" fillId="0" borderId="12" xfId="0" applyFont="1" applyBorder="1" applyAlignment="1">
      <alignment wrapText="1"/>
    </xf>
    <xf numFmtId="49" fontId="25" fillId="0" borderId="10" xfId="55" applyNumberFormat="1" applyFont="1" applyBorder="1" applyAlignment="1">
      <alignment horizontal="center" vertical="top" wrapText="1"/>
      <protection/>
    </xf>
    <xf numFmtId="0" fontId="30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 wrapText="1"/>
    </xf>
    <xf numFmtId="189" fontId="23" fillId="0" borderId="0" xfId="55" applyNumberFormat="1" applyFont="1" applyBorder="1" applyAlignment="1">
      <alignment horizontal="right" vertical="top" wrapText="1"/>
      <protection/>
    </xf>
    <xf numFmtId="184" fontId="23" fillId="0" borderId="0" xfId="55" applyNumberFormat="1" applyFont="1" applyBorder="1" applyAlignment="1">
      <alignment horizontal="right" vertical="center"/>
      <protection/>
    </xf>
    <xf numFmtId="189" fontId="23" fillId="0" borderId="0" xfId="55" applyNumberFormat="1" applyFont="1" applyBorder="1" applyAlignment="1">
      <alignment horizontal="right" vertical="center"/>
      <protection/>
    </xf>
    <xf numFmtId="0" fontId="28" fillId="0" borderId="0" xfId="0" applyFont="1" applyAlignment="1">
      <alignment horizontal="center" vertical="top"/>
    </xf>
    <xf numFmtId="0" fontId="25" fillId="0" borderId="0" xfId="55" applyFont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25" fillId="0" borderId="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right" vertical="top" wrapText="1"/>
      <protection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/>
    </xf>
    <xf numFmtId="189" fontId="23" fillId="0" borderId="0" xfId="55" applyNumberFormat="1" applyFont="1" applyBorder="1" applyAlignment="1">
      <alignment horizontal="left" vertical="center"/>
      <protection/>
    </xf>
    <xf numFmtId="0" fontId="23" fillId="0" borderId="0" xfId="0" applyFont="1" applyAlignment="1">
      <alignment/>
    </xf>
    <xf numFmtId="0" fontId="28" fillId="0" borderId="0" xfId="0" applyFont="1" applyAlignment="1">
      <alignment horizontal="center" vertical="top" wrapText="1"/>
    </xf>
    <xf numFmtId="0" fontId="25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23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3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.6-7  реш ноябрь исправлен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PageLayoutView="0" workbookViewId="0" topLeftCell="A1">
      <selection activeCell="F12" sqref="F12"/>
    </sheetView>
  </sheetViews>
  <sheetFormatPr defaultColWidth="9.00390625" defaultRowHeight="12.75"/>
  <cols>
    <col min="1" max="1" width="28.75390625" style="1" customWidth="1"/>
    <col min="2" max="2" width="79.25390625" style="1" customWidth="1"/>
    <col min="3" max="3" width="11.375" style="1" customWidth="1"/>
    <col min="4" max="16384" width="9.125" style="1" customWidth="1"/>
  </cols>
  <sheetData>
    <row r="1" spans="1:3" s="9" customFormat="1" ht="15.75">
      <c r="A1" s="19"/>
      <c r="B1" s="202" t="s">
        <v>151</v>
      </c>
      <c r="C1" s="202"/>
    </row>
    <row r="2" spans="1:9" s="9" customFormat="1" ht="15.75">
      <c r="A2" s="19"/>
      <c r="B2" s="203" t="s">
        <v>0</v>
      </c>
      <c r="C2" s="203"/>
      <c r="H2" s="10"/>
      <c r="I2" s="11"/>
    </row>
    <row r="3" spans="1:9" s="9" customFormat="1" ht="15.75">
      <c r="A3" s="19"/>
      <c r="B3" s="204" t="s">
        <v>1</v>
      </c>
      <c r="C3" s="204"/>
      <c r="I3" s="12"/>
    </row>
    <row r="4" spans="1:9" s="9" customFormat="1" ht="15.75">
      <c r="A4" s="19"/>
      <c r="B4" s="204" t="s">
        <v>275</v>
      </c>
      <c r="C4" s="204"/>
      <c r="I4" s="13"/>
    </row>
    <row r="5" spans="1:3" s="9" customFormat="1" ht="15.75">
      <c r="A5" s="19"/>
      <c r="B5" s="202" t="s">
        <v>168</v>
      </c>
      <c r="C5" s="202"/>
    </row>
    <row r="6" spans="2:3" ht="15.75">
      <c r="B6" s="1" t="s">
        <v>169</v>
      </c>
      <c r="C6" s="122"/>
    </row>
    <row r="7" spans="2:3" ht="15.75">
      <c r="B7" s="1" t="s">
        <v>170</v>
      </c>
      <c r="C7" s="122"/>
    </row>
    <row r="8" spans="2:3" ht="15.75">
      <c r="B8" s="1" t="s">
        <v>171</v>
      </c>
      <c r="C8" s="122"/>
    </row>
    <row r="9" ht="15.75">
      <c r="B9" s="1" t="s">
        <v>172</v>
      </c>
    </row>
    <row r="10" ht="16.5" thickBot="1"/>
    <row r="11" spans="1:3" ht="15.75">
      <c r="A11" s="123"/>
      <c r="B11" s="124"/>
      <c r="C11" s="125" t="s">
        <v>173</v>
      </c>
    </row>
    <row r="12" spans="1:3" ht="15.75">
      <c r="A12" s="126" t="s">
        <v>174</v>
      </c>
      <c r="B12" s="127" t="s">
        <v>175</v>
      </c>
      <c r="C12" s="128" t="s">
        <v>176</v>
      </c>
    </row>
    <row r="13" spans="1:3" ht="16.5" thickBot="1">
      <c r="A13" s="129"/>
      <c r="B13" s="130"/>
      <c r="C13" s="131" t="s">
        <v>177</v>
      </c>
    </row>
    <row r="14" spans="1:3" ht="16.5" thickBot="1">
      <c r="A14" s="132"/>
      <c r="B14" s="133"/>
      <c r="C14" s="134"/>
    </row>
    <row r="15" spans="1:3" ht="15.75">
      <c r="A15" s="135" t="s">
        <v>178</v>
      </c>
      <c r="B15" s="136" t="s">
        <v>179</v>
      </c>
      <c r="C15" s="137">
        <f>' пр 7'!F12-'пр 2'!C33</f>
        <v>9433.599999999999</v>
      </c>
    </row>
    <row r="16" spans="1:3" ht="15.75">
      <c r="A16" s="135"/>
      <c r="B16" s="138" t="s">
        <v>180</v>
      </c>
      <c r="C16" s="139">
        <f>C15</f>
        <v>9433.599999999999</v>
      </c>
    </row>
    <row r="19" spans="1:3" ht="15.75">
      <c r="A19" s="133"/>
      <c r="B19" s="133"/>
      <c r="C19" s="133"/>
    </row>
  </sheetData>
  <sheetProtection/>
  <mergeCells count="5">
    <mergeCell ref="B5:C5"/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60" zoomScalePageLayoutView="0" workbookViewId="0" topLeftCell="A1">
      <selection activeCell="B4" sqref="B4:C4"/>
    </sheetView>
  </sheetViews>
  <sheetFormatPr defaultColWidth="24.125" defaultRowHeight="12.75"/>
  <cols>
    <col min="1" max="1" width="24.125" style="1" customWidth="1"/>
    <col min="2" max="2" width="57.875" style="1" customWidth="1"/>
    <col min="3" max="3" width="15.75390625" style="1" customWidth="1"/>
    <col min="4" max="4" width="8.125" style="1" customWidth="1"/>
    <col min="5" max="5" width="13.25390625" style="1" customWidth="1"/>
    <col min="6" max="16384" width="24.125" style="1" customWidth="1"/>
  </cols>
  <sheetData>
    <row r="1" spans="1:3" s="9" customFormat="1" ht="15.75">
      <c r="A1" s="19"/>
      <c r="B1" s="202" t="s">
        <v>151</v>
      </c>
      <c r="C1" s="202"/>
    </row>
    <row r="2" spans="1:9" s="9" customFormat="1" ht="15.75">
      <c r="A2" s="19"/>
      <c r="B2" s="203" t="s">
        <v>0</v>
      </c>
      <c r="C2" s="203"/>
      <c r="H2" s="10"/>
      <c r="I2" s="11"/>
    </row>
    <row r="3" spans="1:9" s="9" customFormat="1" ht="15.75">
      <c r="A3" s="19"/>
      <c r="B3" s="204" t="s">
        <v>1</v>
      </c>
      <c r="C3" s="204"/>
      <c r="I3" s="12"/>
    </row>
    <row r="4" spans="1:9" s="9" customFormat="1" ht="15.75">
      <c r="A4" s="19"/>
      <c r="B4" s="204" t="s">
        <v>276</v>
      </c>
      <c r="C4" s="204"/>
      <c r="I4" s="13"/>
    </row>
    <row r="5" spans="1:3" s="9" customFormat="1" ht="15.75">
      <c r="A5" s="19"/>
      <c r="B5" s="202" t="s">
        <v>181</v>
      </c>
      <c r="C5" s="202"/>
    </row>
    <row r="6" spans="2:3" ht="15.75">
      <c r="B6" s="4" t="s">
        <v>182</v>
      </c>
      <c r="C6" s="122"/>
    </row>
    <row r="7" spans="2:3" ht="31.5">
      <c r="B7" s="140" t="s">
        <v>183</v>
      </c>
      <c r="C7" s="122"/>
    </row>
    <row r="8" ht="15.75">
      <c r="B8" s="4" t="s">
        <v>184</v>
      </c>
    </row>
    <row r="9" ht="8.25" customHeight="1" thickBot="1"/>
    <row r="10" spans="1:3" ht="36" customHeight="1">
      <c r="A10" s="141" t="s">
        <v>185</v>
      </c>
      <c r="B10" s="142" t="s">
        <v>186</v>
      </c>
      <c r="C10" s="143" t="s">
        <v>7</v>
      </c>
    </row>
    <row r="11" spans="1:3" ht="9" customHeight="1" thickBot="1">
      <c r="A11" s="144"/>
      <c r="B11" s="145"/>
      <c r="C11" s="131"/>
    </row>
    <row r="12" spans="1:3" ht="16.5" thickBot="1">
      <c r="A12" s="146">
        <v>1</v>
      </c>
      <c r="B12" s="127">
        <v>2</v>
      </c>
      <c r="C12" s="147">
        <v>3</v>
      </c>
    </row>
    <row r="13" spans="1:3" ht="15.75">
      <c r="A13" s="148" t="s">
        <v>187</v>
      </c>
      <c r="B13" s="149" t="s">
        <v>188</v>
      </c>
      <c r="C13" s="137">
        <f>C14+C16+C18+C22+C23+C26+C28+C30</f>
        <v>24937.4</v>
      </c>
    </row>
    <row r="14" spans="1:3" ht="15.75">
      <c r="A14" s="150" t="s">
        <v>189</v>
      </c>
      <c r="B14" s="151" t="s">
        <v>190</v>
      </c>
      <c r="C14" s="152">
        <f>C15</f>
        <v>8383.6</v>
      </c>
    </row>
    <row r="15" spans="1:3" ht="15.75">
      <c r="A15" s="150" t="s">
        <v>191</v>
      </c>
      <c r="B15" s="153" t="s">
        <v>192</v>
      </c>
      <c r="C15" s="154">
        <v>8383.6</v>
      </c>
    </row>
    <row r="16" spans="1:3" ht="28.5" customHeight="1">
      <c r="A16" s="155" t="s">
        <v>193</v>
      </c>
      <c r="B16" s="156" t="s">
        <v>194</v>
      </c>
      <c r="C16" s="154">
        <f>C17</f>
        <v>4313.5</v>
      </c>
    </row>
    <row r="17" spans="1:3" ht="31.5">
      <c r="A17" s="155" t="s">
        <v>195</v>
      </c>
      <c r="B17" s="156" t="s">
        <v>196</v>
      </c>
      <c r="C17" s="154">
        <v>4313.5</v>
      </c>
    </row>
    <row r="18" spans="1:3" ht="15.75">
      <c r="A18" s="150" t="s">
        <v>197</v>
      </c>
      <c r="B18" s="151" t="s">
        <v>198</v>
      </c>
      <c r="C18" s="152">
        <f>C19+C20+C21</f>
        <v>9740.3</v>
      </c>
    </row>
    <row r="19" spans="1:3" ht="15.75">
      <c r="A19" s="150" t="s">
        <v>199</v>
      </c>
      <c r="B19" s="153" t="s">
        <v>200</v>
      </c>
      <c r="C19" s="152">
        <v>490.3</v>
      </c>
    </row>
    <row r="20" spans="1:3" ht="15.75">
      <c r="A20" s="150" t="s">
        <v>201</v>
      </c>
      <c r="B20" s="153" t="s">
        <v>202</v>
      </c>
      <c r="C20" s="152">
        <v>3250</v>
      </c>
    </row>
    <row r="21" spans="1:3" ht="15.75">
      <c r="A21" s="150" t="s">
        <v>203</v>
      </c>
      <c r="B21" s="153" t="s">
        <v>204</v>
      </c>
      <c r="C21" s="154">
        <v>6000</v>
      </c>
    </row>
    <row r="22" spans="1:3" ht="15.75">
      <c r="A22" s="150" t="s">
        <v>205</v>
      </c>
      <c r="B22" s="153" t="s">
        <v>206</v>
      </c>
      <c r="C22" s="154">
        <v>30</v>
      </c>
    </row>
    <row r="23" spans="1:3" ht="45.75" customHeight="1">
      <c r="A23" s="150" t="s">
        <v>207</v>
      </c>
      <c r="B23" s="157" t="s">
        <v>208</v>
      </c>
      <c r="C23" s="152">
        <f>C24+C25</f>
        <v>1700</v>
      </c>
    </row>
    <row r="24" spans="1:3" ht="99.75" customHeight="1">
      <c r="A24" s="150" t="s">
        <v>209</v>
      </c>
      <c r="B24" s="158" t="s">
        <v>210</v>
      </c>
      <c r="C24" s="152">
        <v>1000</v>
      </c>
    </row>
    <row r="25" spans="1:3" ht="97.5" customHeight="1">
      <c r="A25" s="150" t="s">
        <v>211</v>
      </c>
      <c r="B25" s="158" t="s">
        <v>212</v>
      </c>
      <c r="C25" s="154">
        <v>700</v>
      </c>
    </row>
    <row r="26" spans="1:3" ht="35.25" customHeight="1">
      <c r="A26" s="150" t="s">
        <v>213</v>
      </c>
      <c r="B26" s="158" t="s">
        <v>214</v>
      </c>
      <c r="C26" s="154">
        <f>C27</f>
        <v>450</v>
      </c>
    </row>
    <row r="27" spans="1:3" ht="15.75">
      <c r="A27" s="150" t="s">
        <v>215</v>
      </c>
      <c r="B27" s="158" t="s">
        <v>216</v>
      </c>
      <c r="C27" s="154">
        <v>450</v>
      </c>
    </row>
    <row r="28" spans="1:3" ht="31.5">
      <c r="A28" s="150" t="s">
        <v>217</v>
      </c>
      <c r="B28" s="158" t="s">
        <v>218</v>
      </c>
      <c r="C28" s="154">
        <f>C29</f>
        <v>300</v>
      </c>
    </row>
    <row r="29" spans="1:3" ht="64.5" customHeight="1">
      <c r="A29" s="150" t="s">
        <v>219</v>
      </c>
      <c r="B29" s="158" t="s">
        <v>220</v>
      </c>
      <c r="C29" s="154">
        <v>300</v>
      </c>
    </row>
    <row r="30" spans="1:3" ht="15.75">
      <c r="A30" s="150" t="s">
        <v>221</v>
      </c>
      <c r="B30" s="158" t="s">
        <v>222</v>
      </c>
      <c r="C30" s="154">
        <f>C31</f>
        <v>20</v>
      </c>
    </row>
    <row r="31" spans="1:3" ht="47.25">
      <c r="A31" s="150" t="s">
        <v>223</v>
      </c>
      <c r="B31" s="158" t="s">
        <v>224</v>
      </c>
      <c r="C31" s="154">
        <v>20</v>
      </c>
    </row>
    <row r="32" spans="1:3" ht="15.75">
      <c r="A32" s="159" t="s">
        <v>225</v>
      </c>
      <c r="B32" s="160" t="s">
        <v>226</v>
      </c>
      <c r="C32" s="161">
        <f>'пр 3'!C12</f>
        <v>6401.9</v>
      </c>
    </row>
    <row r="33" spans="1:3" ht="16.5" thickBot="1">
      <c r="A33" s="162"/>
      <c r="B33" s="163" t="s">
        <v>227</v>
      </c>
      <c r="C33" s="164">
        <f>C13+C32</f>
        <v>31339.300000000003</v>
      </c>
    </row>
    <row r="37" ht="15.75">
      <c r="C37" s="165"/>
    </row>
  </sheetData>
  <sheetProtection/>
  <mergeCells count="5">
    <mergeCell ref="B5:C5"/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view="pageBreakPreview" zoomScale="60" zoomScalePageLayoutView="0" workbookViewId="0" topLeftCell="A1">
      <selection activeCell="B4" sqref="B4:C4"/>
    </sheetView>
  </sheetViews>
  <sheetFormatPr defaultColWidth="9.00390625" defaultRowHeight="12.75"/>
  <cols>
    <col min="1" max="1" width="23.25390625" style="1" customWidth="1"/>
    <col min="2" max="2" width="77.375" style="1" customWidth="1"/>
    <col min="3" max="3" width="11.375" style="1" customWidth="1"/>
    <col min="4" max="16384" width="9.125" style="1" customWidth="1"/>
  </cols>
  <sheetData>
    <row r="1" spans="2:3" ht="15.75">
      <c r="B1" s="202" t="s">
        <v>151</v>
      </c>
      <c r="C1" s="202"/>
    </row>
    <row r="2" spans="2:3" ht="15.75">
      <c r="B2" s="203" t="s">
        <v>0</v>
      </c>
      <c r="C2" s="203"/>
    </row>
    <row r="3" spans="2:3" ht="15.75">
      <c r="B3" s="204" t="s">
        <v>1</v>
      </c>
      <c r="C3" s="204"/>
    </row>
    <row r="4" spans="2:3" ht="15.75">
      <c r="B4" s="204" t="s">
        <v>277</v>
      </c>
      <c r="C4" s="204"/>
    </row>
    <row r="5" spans="2:3" ht="15.75">
      <c r="B5" s="202" t="s">
        <v>228</v>
      </c>
      <c r="C5" s="202"/>
    </row>
    <row r="6" ht="15.75">
      <c r="B6" s="3" t="s">
        <v>229</v>
      </c>
    </row>
    <row r="7" ht="15.75">
      <c r="B7" s="3" t="s">
        <v>230</v>
      </c>
    </row>
    <row r="8" ht="16.5" thickBot="1"/>
    <row r="9" spans="1:3" ht="31.5">
      <c r="A9" s="123" t="s">
        <v>185</v>
      </c>
      <c r="B9" s="124" t="s">
        <v>186</v>
      </c>
      <c r="C9" s="166" t="s">
        <v>231</v>
      </c>
    </row>
    <row r="10" spans="1:3" ht="16.5" thickBot="1">
      <c r="A10" s="144"/>
      <c r="B10" s="167"/>
      <c r="C10" s="131"/>
    </row>
    <row r="11" spans="1:3" ht="15.75">
      <c r="A11" s="168">
        <v>1</v>
      </c>
      <c r="B11" s="169">
        <v>2</v>
      </c>
      <c r="C11" s="170">
        <v>3</v>
      </c>
    </row>
    <row r="12" spans="1:3" ht="15.75">
      <c r="A12" s="138" t="s">
        <v>225</v>
      </c>
      <c r="B12" s="171" t="s">
        <v>232</v>
      </c>
      <c r="C12" s="139">
        <f>C13+C25</f>
        <v>6401.9</v>
      </c>
    </row>
    <row r="13" spans="1:3" ht="31.5">
      <c r="A13" s="138" t="s">
        <v>233</v>
      </c>
      <c r="B13" s="172" t="s">
        <v>234</v>
      </c>
      <c r="C13" s="139">
        <f>C14+C16+C18+C21+C23</f>
        <v>6381.9</v>
      </c>
    </row>
    <row r="14" spans="1:3" ht="31.5">
      <c r="A14" s="138" t="s">
        <v>235</v>
      </c>
      <c r="B14" s="172" t="s">
        <v>236</v>
      </c>
      <c r="C14" s="139">
        <f>C15</f>
        <v>1163.8</v>
      </c>
    </row>
    <row r="15" spans="1:3" ht="31.5">
      <c r="A15" s="135" t="s">
        <v>88</v>
      </c>
      <c r="B15" s="173" t="s">
        <v>237</v>
      </c>
      <c r="C15" s="174">
        <v>1163.8</v>
      </c>
    </row>
    <row r="16" spans="1:3" ht="31.5" hidden="1">
      <c r="A16" s="138" t="s">
        <v>238</v>
      </c>
      <c r="B16" s="172" t="s">
        <v>239</v>
      </c>
      <c r="C16" s="139">
        <f>C17</f>
        <v>0</v>
      </c>
    </row>
    <row r="17" spans="1:3" ht="15.75" hidden="1">
      <c r="A17" s="135" t="s">
        <v>240</v>
      </c>
      <c r="B17" s="121" t="s">
        <v>93</v>
      </c>
      <c r="C17" s="174"/>
    </row>
    <row r="18" spans="1:3" ht="31.5">
      <c r="A18" s="138" t="s">
        <v>241</v>
      </c>
      <c r="B18" s="172" t="s">
        <v>242</v>
      </c>
      <c r="C18" s="139">
        <f>C19+C20</f>
        <v>718.0999999999999</v>
      </c>
    </row>
    <row r="19" spans="1:3" ht="31.5">
      <c r="A19" s="135" t="s">
        <v>94</v>
      </c>
      <c r="B19" s="173" t="s">
        <v>243</v>
      </c>
      <c r="C19" s="174">
        <v>205.7</v>
      </c>
    </row>
    <row r="20" spans="1:3" ht="32.25" thickBot="1">
      <c r="A20" s="175" t="s">
        <v>96</v>
      </c>
      <c r="B20" s="176" t="s">
        <v>244</v>
      </c>
      <c r="C20" s="177">
        <v>512.4</v>
      </c>
    </row>
    <row r="21" spans="1:3" ht="15.75" hidden="1">
      <c r="A21" s="178" t="s">
        <v>245</v>
      </c>
      <c r="B21" s="179" t="s">
        <v>47</v>
      </c>
      <c r="C21" s="180">
        <f>C22</f>
        <v>0</v>
      </c>
    </row>
    <row r="22" spans="1:3" ht="48" hidden="1" thickBot="1">
      <c r="A22" s="181" t="s">
        <v>246</v>
      </c>
      <c r="B22" s="182" t="s">
        <v>247</v>
      </c>
      <c r="C22" s="177"/>
    </row>
    <row r="23" spans="1:3" s="3" customFormat="1" ht="15.75">
      <c r="A23" s="195" t="s">
        <v>251</v>
      </c>
      <c r="B23" s="196" t="s">
        <v>47</v>
      </c>
      <c r="C23" s="180">
        <f>C24</f>
        <v>4500</v>
      </c>
    </row>
    <row r="24" spans="1:3" ht="47.25">
      <c r="A24" s="175" t="s">
        <v>246</v>
      </c>
      <c r="B24" s="194" t="s">
        <v>160</v>
      </c>
      <c r="C24" s="177">
        <v>4500</v>
      </c>
    </row>
    <row r="25" spans="1:3" ht="15.75">
      <c r="A25" s="178" t="s">
        <v>248</v>
      </c>
      <c r="B25" s="172" t="s">
        <v>249</v>
      </c>
      <c r="C25" s="139">
        <f>C26</f>
        <v>20</v>
      </c>
    </row>
    <row r="26" spans="1:3" ht="15.75">
      <c r="A26" s="181" t="s">
        <v>254</v>
      </c>
      <c r="B26" s="173" t="s">
        <v>100</v>
      </c>
      <c r="C26" s="174">
        <v>20</v>
      </c>
    </row>
    <row r="28" spans="1:3" ht="15.75">
      <c r="A28" s="133"/>
      <c r="B28" s="133"/>
      <c r="C28" s="133"/>
    </row>
    <row r="29" spans="1:3" ht="15.75">
      <c r="A29" s="133"/>
      <c r="B29" s="133"/>
      <c r="C29" s="183"/>
    </row>
    <row r="30" spans="1:3" ht="15.75">
      <c r="A30" s="184"/>
      <c r="B30" s="133"/>
      <c r="C30" s="183"/>
    </row>
    <row r="31" spans="1:3" ht="15.75">
      <c r="A31" s="133"/>
      <c r="B31" s="133"/>
      <c r="C31" s="183"/>
    </row>
    <row r="32" spans="1:3" ht="15.75">
      <c r="A32" s="133"/>
      <c r="B32" s="133"/>
      <c r="C32" s="183"/>
    </row>
    <row r="33" spans="1:3" ht="15.75">
      <c r="A33" s="133"/>
      <c r="B33" s="185"/>
      <c r="C33" s="133"/>
    </row>
    <row r="34" spans="1:3" ht="15.75">
      <c r="A34" s="186"/>
      <c r="B34" s="187"/>
      <c r="C34" s="188"/>
    </row>
    <row r="35" spans="1:3" ht="15.75">
      <c r="A35" s="186"/>
      <c r="B35" s="187"/>
      <c r="C35" s="188"/>
    </row>
    <row r="36" spans="1:3" ht="15.75">
      <c r="A36" s="186"/>
      <c r="B36" s="187"/>
      <c r="C36" s="188"/>
    </row>
    <row r="37" spans="1:3" ht="15.75">
      <c r="A37" s="189"/>
      <c r="B37" s="185"/>
      <c r="C37" s="190"/>
    </row>
    <row r="38" spans="1:3" ht="15.75">
      <c r="A38" s="186"/>
      <c r="B38" s="187"/>
      <c r="C38" s="188"/>
    </row>
    <row r="39" spans="1:3" ht="15.75">
      <c r="A39" s="189"/>
      <c r="B39" s="185"/>
      <c r="C39" s="190"/>
    </row>
    <row r="40" spans="1:3" ht="15.75">
      <c r="A40" s="186"/>
      <c r="B40" s="187"/>
      <c r="C40" s="188"/>
    </row>
    <row r="41" spans="1:3" ht="15.75">
      <c r="A41" s="191"/>
      <c r="B41" s="192"/>
      <c r="C41" s="193"/>
    </row>
    <row r="42" spans="1:3" ht="15.75">
      <c r="A42" s="191"/>
      <c r="B42" s="192"/>
      <c r="C42" s="193"/>
    </row>
    <row r="43" spans="1:3" ht="15.75">
      <c r="A43" s="186"/>
      <c r="B43" s="187"/>
      <c r="C43" s="188"/>
    </row>
    <row r="44" spans="1:3" ht="15.75">
      <c r="A44" s="189"/>
      <c r="B44" s="185"/>
      <c r="C44" s="190"/>
    </row>
    <row r="45" spans="1:3" ht="15.75">
      <c r="A45" s="133"/>
      <c r="B45" s="133"/>
      <c r="C45" s="133"/>
    </row>
  </sheetData>
  <sheetProtection/>
  <mergeCells count="5">
    <mergeCell ref="B5:C5"/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="60" zoomScalePageLayoutView="0" workbookViewId="0" topLeftCell="A1">
      <selection activeCell="C4" sqref="C4:D4"/>
    </sheetView>
  </sheetViews>
  <sheetFormatPr defaultColWidth="9.00390625" defaultRowHeight="12.75"/>
  <cols>
    <col min="1" max="1" width="9.25390625" style="1" customWidth="1"/>
    <col min="2" max="2" width="25.375" style="1" customWidth="1"/>
    <col min="3" max="3" width="55.375" style="1" customWidth="1"/>
    <col min="4" max="4" width="1.00390625" style="1" customWidth="1"/>
    <col min="5" max="16384" width="9.125" style="1" customWidth="1"/>
  </cols>
  <sheetData>
    <row r="1" spans="3:4" ht="15.75">
      <c r="C1" s="202" t="s">
        <v>151</v>
      </c>
      <c r="D1" s="202"/>
    </row>
    <row r="2" spans="3:4" ht="15.75">
      <c r="C2" s="203" t="s">
        <v>0</v>
      </c>
      <c r="D2" s="203"/>
    </row>
    <row r="3" spans="3:4" ht="15.75">
      <c r="C3" s="204" t="s">
        <v>1</v>
      </c>
      <c r="D3" s="204"/>
    </row>
    <row r="4" spans="3:4" ht="15.75">
      <c r="C4" s="204" t="s">
        <v>278</v>
      </c>
      <c r="D4" s="204"/>
    </row>
    <row r="5" spans="3:4" ht="15.75">
      <c r="C5" s="202" t="s">
        <v>64</v>
      </c>
      <c r="D5" s="202"/>
    </row>
    <row r="6" spans="2:3" ht="15.75">
      <c r="B6" s="4" t="s">
        <v>65</v>
      </c>
      <c r="C6" s="5"/>
    </row>
    <row r="7" spans="1:3" ht="15.75">
      <c r="A7" s="3" t="s">
        <v>66</v>
      </c>
      <c r="B7" s="2"/>
      <c r="C7" s="6"/>
    </row>
    <row r="8" spans="1:3" ht="15.75">
      <c r="A8" s="7" t="s">
        <v>67</v>
      </c>
      <c r="B8" s="2"/>
      <c r="C8" s="6"/>
    </row>
    <row r="9" spans="1:3" ht="15.75">
      <c r="A9" s="7"/>
      <c r="B9" s="4" t="s">
        <v>273</v>
      </c>
      <c r="C9" s="6"/>
    </row>
    <row r="10" spans="2:3" ht="16.5" thickBot="1">
      <c r="B10" s="2"/>
      <c r="C10" s="6"/>
    </row>
    <row r="11" spans="1:3" ht="64.5" customHeight="1">
      <c r="A11" s="78">
        <v>915</v>
      </c>
      <c r="B11" s="79"/>
      <c r="C11" s="80" t="s">
        <v>68</v>
      </c>
    </row>
    <row r="12" spans="1:3" ht="78" customHeight="1">
      <c r="A12" s="81"/>
      <c r="B12" s="8" t="s">
        <v>69</v>
      </c>
      <c r="C12" s="99" t="s">
        <v>70</v>
      </c>
    </row>
    <row r="13" spans="1:3" ht="65.25" customHeight="1">
      <c r="A13" s="82"/>
      <c r="B13" s="8" t="s">
        <v>71</v>
      </c>
      <c r="C13" s="85" t="s">
        <v>72</v>
      </c>
    </row>
    <row r="14" spans="1:3" ht="94.5">
      <c r="A14" s="83"/>
      <c r="B14" s="8" t="s">
        <v>73</v>
      </c>
      <c r="C14" s="85" t="s">
        <v>166</v>
      </c>
    </row>
    <row r="15" spans="1:3" ht="31.5">
      <c r="A15" s="83"/>
      <c r="B15" s="8" t="s">
        <v>74</v>
      </c>
      <c r="C15" s="85" t="s">
        <v>75</v>
      </c>
    </row>
    <row r="16" spans="1:3" ht="31.5">
      <c r="A16" s="83"/>
      <c r="B16" s="8" t="s">
        <v>76</v>
      </c>
      <c r="C16" s="85" t="s">
        <v>77</v>
      </c>
    </row>
    <row r="17" spans="1:3" ht="31.5">
      <c r="A17" s="83"/>
      <c r="B17" s="8" t="s">
        <v>78</v>
      </c>
      <c r="C17" s="85" t="s">
        <v>79</v>
      </c>
    </row>
    <row r="18" spans="1:3" ht="94.5">
      <c r="A18" s="83"/>
      <c r="B18" s="8" t="s">
        <v>260</v>
      </c>
      <c r="C18" s="136" t="s">
        <v>259</v>
      </c>
    </row>
    <row r="19" spans="1:3" ht="90">
      <c r="A19" s="83"/>
      <c r="B19" s="8" t="s">
        <v>262</v>
      </c>
      <c r="C19" s="198" t="s">
        <v>261</v>
      </c>
    </row>
    <row r="20" spans="1:3" ht="50.25" customHeight="1">
      <c r="A20" s="83"/>
      <c r="B20" s="63" t="s">
        <v>165</v>
      </c>
      <c r="C20" s="100" t="s">
        <v>80</v>
      </c>
    </row>
    <row r="21" spans="1:3" ht="60" customHeight="1">
      <c r="A21" s="83"/>
      <c r="B21" s="8" t="s">
        <v>264</v>
      </c>
      <c r="C21" s="198" t="s">
        <v>263</v>
      </c>
    </row>
    <row r="22" spans="1:3" ht="47.25">
      <c r="A22" s="83"/>
      <c r="B22" s="8" t="s">
        <v>81</v>
      </c>
      <c r="C22" s="85" t="s">
        <v>82</v>
      </c>
    </row>
    <row r="23" spans="1:3" ht="31.5">
      <c r="A23" s="83"/>
      <c r="B23" s="8" t="s">
        <v>83</v>
      </c>
      <c r="C23" s="85" t="s">
        <v>84</v>
      </c>
    </row>
    <row r="24" spans="1:3" ht="15.75">
      <c r="A24" s="83"/>
      <c r="B24" s="8" t="s">
        <v>85</v>
      </c>
      <c r="C24" s="85" t="s">
        <v>86</v>
      </c>
    </row>
    <row r="25" spans="1:3" ht="15.75">
      <c r="A25" s="83"/>
      <c r="B25" s="8" t="s">
        <v>87</v>
      </c>
      <c r="C25" s="85" t="s">
        <v>86</v>
      </c>
    </row>
    <row r="26" spans="1:3" ht="31.5">
      <c r="A26" s="83"/>
      <c r="B26" s="8" t="s">
        <v>88</v>
      </c>
      <c r="C26" s="85" t="s">
        <v>89</v>
      </c>
    </row>
    <row r="27" spans="1:3" ht="47.25">
      <c r="A27" s="83"/>
      <c r="B27" s="8" t="s">
        <v>90</v>
      </c>
      <c r="C27" s="85" t="s">
        <v>91</v>
      </c>
    </row>
    <row r="28" spans="1:3" ht="112.5" customHeight="1">
      <c r="A28" s="83"/>
      <c r="B28" s="8" t="s">
        <v>250</v>
      </c>
      <c r="C28" s="85" t="s">
        <v>252</v>
      </c>
    </row>
    <row r="29" spans="1:3" ht="15.75">
      <c r="A29" s="83"/>
      <c r="B29" s="8" t="s">
        <v>92</v>
      </c>
      <c r="C29" s="101" t="s">
        <v>93</v>
      </c>
    </row>
    <row r="30" spans="1:3" ht="47.25">
      <c r="A30" s="83"/>
      <c r="B30" s="8" t="s">
        <v>94</v>
      </c>
      <c r="C30" s="85" t="s">
        <v>95</v>
      </c>
    </row>
    <row r="31" spans="1:3" ht="47.25">
      <c r="A31" s="83"/>
      <c r="B31" s="8" t="s">
        <v>96</v>
      </c>
      <c r="C31" s="85" t="s">
        <v>97</v>
      </c>
    </row>
    <row r="32" spans="1:3" ht="63">
      <c r="A32" s="83"/>
      <c r="B32" s="8" t="s">
        <v>161</v>
      </c>
      <c r="C32" s="84" t="s">
        <v>160</v>
      </c>
    </row>
    <row r="33" spans="1:3" ht="31.5">
      <c r="A33" s="83"/>
      <c r="B33" s="8" t="s">
        <v>98</v>
      </c>
      <c r="C33" s="85" t="s">
        <v>99</v>
      </c>
    </row>
    <row r="34" spans="1:3" ht="31.5">
      <c r="A34" s="83"/>
      <c r="B34" s="8" t="s">
        <v>255</v>
      </c>
      <c r="C34" s="85" t="s">
        <v>100</v>
      </c>
    </row>
    <row r="35" spans="1:3" ht="94.5">
      <c r="A35" s="83"/>
      <c r="B35" s="8" t="s">
        <v>101</v>
      </c>
      <c r="C35" s="102" t="s">
        <v>102</v>
      </c>
    </row>
    <row r="36" spans="1:3" ht="48" thickBot="1">
      <c r="A36" s="103"/>
      <c r="B36" s="104" t="s">
        <v>103</v>
      </c>
      <c r="C36" s="105" t="s">
        <v>104</v>
      </c>
    </row>
    <row r="43" ht="15.75">
      <c r="C43" s="64"/>
    </row>
  </sheetData>
  <sheetProtection/>
  <mergeCells count="5">
    <mergeCell ref="C5:D5"/>
    <mergeCell ref="C1:D1"/>
    <mergeCell ref="C2:D2"/>
    <mergeCell ref="C3:D3"/>
    <mergeCell ref="C4:D4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19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87"/>
  <sheetViews>
    <sheetView zoomScalePageLayoutView="0" workbookViewId="0" topLeftCell="A1">
      <selection activeCell="D4" sqref="D4:G4"/>
    </sheetView>
  </sheetViews>
  <sheetFormatPr defaultColWidth="9.00390625" defaultRowHeight="12.75"/>
  <cols>
    <col min="1" max="1" width="48.125" style="9" customWidth="1"/>
    <col min="2" max="2" width="5.75390625" style="19" customWidth="1"/>
    <col min="3" max="3" width="6.00390625" style="19" customWidth="1"/>
    <col min="4" max="4" width="11.25390625" style="18" customWidth="1"/>
    <col min="5" max="5" width="5.625" style="9" customWidth="1"/>
    <col min="6" max="6" width="16.25390625" style="9" customWidth="1"/>
    <col min="7" max="7" width="1.00390625" style="9" customWidth="1"/>
    <col min="8" max="8" width="9.125" style="9" hidden="1" customWidth="1"/>
    <col min="9" max="9" width="5.125" style="9" hidden="1" customWidth="1"/>
    <col min="10" max="10" width="6.00390625" style="9" customWidth="1"/>
    <col min="11" max="11" width="3.875" style="9" customWidth="1"/>
    <col min="12" max="12" width="4.00390625" style="9" customWidth="1"/>
    <col min="13" max="16384" width="9.125" style="9" customWidth="1"/>
  </cols>
  <sheetData>
    <row r="1" spans="1:7" ht="18" customHeight="1">
      <c r="A1" s="14"/>
      <c r="B1" s="14"/>
      <c r="C1" s="15"/>
      <c r="D1" s="15"/>
      <c r="E1" s="202" t="s">
        <v>151</v>
      </c>
      <c r="F1" s="209"/>
      <c r="G1" s="210"/>
    </row>
    <row r="2" spans="1:7" ht="15.75">
      <c r="A2" s="14"/>
      <c r="B2" s="14"/>
      <c r="C2" s="15"/>
      <c r="D2" s="203" t="s">
        <v>0</v>
      </c>
      <c r="E2" s="211"/>
      <c r="F2" s="211"/>
      <c r="G2" s="211"/>
    </row>
    <row r="3" spans="1:7" ht="15.75">
      <c r="A3" s="14"/>
      <c r="B3" s="14"/>
      <c r="C3" s="15"/>
      <c r="D3" s="212" t="s">
        <v>1</v>
      </c>
      <c r="E3" s="213"/>
      <c r="F3" s="213"/>
      <c r="G3" s="213"/>
    </row>
    <row r="4" spans="1:10" ht="15.75">
      <c r="A4" s="14"/>
      <c r="B4" s="14"/>
      <c r="C4" s="15"/>
      <c r="D4" s="211" t="s">
        <v>274</v>
      </c>
      <c r="E4" s="211"/>
      <c r="F4" s="211"/>
      <c r="G4" s="211"/>
      <c r="H4" s="17"/>
      <c r="I4" s="17"/>
      <c r="J4" s="17"/>
    </row>
    <row r="5" spans="1:7" ht="18" customHeight="1">
      <c r="A5" s="14"/>
      <c r="B5" s="14"/>
      <c r="C5" s="15"/>
      <c r="D5" s="202" t="s">
        <v>123</v>
      </c>
      <c r="E5" s="202"/>
      <c r="F5" s="202"/>
      <c r="G5" s="202"/>
    </row>
    <row r="6" spans="1:6" ht="21" customHeight="1">
      <c r="A6" s="206" t="s">
        <v>157</v>
      </c>
      <c r="B6" s="207"/>
      <c r="C6" s="207"/>
      <c r="D6" s="207"/>
      <c r="E6" s="207"/>
      <c r="F6" s="207"/>
    </row>
    <row r="7" spans="1:9" ht="66" customHeight="1">
      <c r="A7" s="208" t="s">
        <v>158</v>
      </c>
      <c r="B7" s="207"/>
      <c r="C7" s="207"/>
      <c r="D7" s="207"/>
      <c r="E7" s="207"/>
      <c r="F7" s="207"/>
      <c r="G7" s="15"/>
      <c r="H7" s="10"/>
      <c r="I7" s="12"/>
    </row>
    <row r="8" spans="1:9" ht="19.5" customHeight="1">
      <c r="A8" s="205" t="s">
        <v>105</v>
      </c>
      <c r="B8" s="205"/>
      <c r="C8" s="205"/>
      <c r="D8" s="205"/>
      <c r="E8" s="205"/>
      <c r="F8" s="205"/>
      <c r="G8" s="15"/>
      <c r="H8" s="10"/>
      <c r="I8" s="12"/>
    </row>
    <row r="9" spans="1:9" ht="16.5" thickBot="1">
      <c r="A9" s="20"/>
      <c r="F9" s="20"/>
      <c r="G9" s="20"/>
      <c r="H9" s="20"/>
      <c r="I9" s="13"/>
    </row>
    <row r="10" spans="1:6" ht="31.5">
      <c r="A10" s="86" t="s">
        <v>6</v>
      </c>
      <c r="B10" s="21" t="s">
        <v>2</v>
      </c>
      <c r="C10" s="21" t="s">
        <v>3</v>
      </c>
      <c r="D10" s="22" t="s">
        <v>4</v>
      </c>
      <c r="E10" s="23" t="s">
        <v>5</v>
      </c>
      <c r="F10" s="24" t="s">
        <v>7</v>
      </c>
    </row>
    <row r="11" spans="1:6" ht="15.75">
      <c r="A11" s="110">
        <v>1</v>
      </c>
      <c r="B11" s="106">
        <v>2</v>
      </c>
      <c r="C11" s="106">
        <v>3</v>
      </c>
      <c r="D11" s="109">
        <v>4</v>
      </c>
      <c r="E11" s="108">
        <v>5</v>
      </c>
      <c r="F11" s="111">
        <v>6</v>
      </c>
    </row>
    <row r="12" spans="1:6" ht="15.75">
      <c r="A12" s="112" t="s">
        <v>258</v>
      </c>
      <c r="B12" s="106"/>
      <c r="C12" s="106"/>
      <c r="D12" s="107"/>
      <c r="E12" s="108"/>
      <c r="F12" s="113">
        <f>F13+F58+F65+F74+F92+F137+F146+F162</f>
        <v>40772.9</v>
      </c>
    </row>
    <row r="13" spans="1:6" ht="15.75">
      <c r="A13" s="88" t="s">
        <v>8</v>
      </c>
      <c r="B13" s="28" t="s">
        <v>136</v>
      </c>
      <c r="C13" s="28" t="s">
        <v>137</v>
      </c>
      <c r="D13" s="29"/>
      <c r="E13" s="27"/>
      <c r="F13" s="33">
        <f>F14+F19+F25+F43+F48+F53</f>
        <v>10443.6</v>
      </c>
    </row>
    <row r="14" spans="1:6" ht="31.5">
      <c r="A14" s="88" t="s">
        <v>128</v>
      </c>
      <c r="B14" s="28" t="s">
        <v>136</v>
      </c>
      <c r="C14" s="28" t="s">
        <v>138</v>
      </c>
      <c r="D14" s="29"/>
      <c r="E14" s="27"/>
      <c r="F14" s="33">
        <f>F15</f>
        <v>829.7</v>
      </c>
    </row>
    <row r="15" spans="1:6" ht="15.75">
      <c r="A15" s="87" t="s">
        <v>162</v>
      </c>
      <c r="B15" s="25" t="s">
        <v>136</v>
      </c>
      <c r="C15" s="25" t="s">
        <v>138</v>
      </c>
      <c r="D15" s="26">
        <v>9000000</v>
      </c>
      <c r="E15" s="27"/>
      <c r="F15" s="30">
        <f>F16</f>
        <v>829.7</v>
      </c>
    </row>
    <row r="16" spans="1:6" ht="47.25">
      <c r="A16" s="87" t="s">
        <v>163</v>
      </c>
      <c r="B16" s="25" t="s">
        <v>136</v>
      </c>
      <c r="C16" s="25" t="s">
        <v>138</v>
      </c>
      <c r="D16" s="26">
        <v>9900000</v>
      </c>
      <c r="E16" s="27"/>
      <c r="F16" s="30">
        <f>F17</f>
        <v>829.7</v>
      </c>
    </row>
    <row r="17" spans="1:6" ht="31.5">
      <c r="A17" s="88" t="s">
        <v>131</v>
      </c>
      <c r="B17" s="28" t="s">
        <v>136</v>
      </c>
      <c r="C17" s="28" t="s">
        <v>138</v>
      </c>
      <c r="D17" s="29">
        <v>9900121</v>
      </c>
      <c r="E17" s="27"/>
      <c r="F17" s="33">
        <f>F18</f>
        <v>829.7</v>
      </c>
    </row>
    <row r="18" spans="1:6" ht="31.5">
      <c r="A18" s="87" t="s">
        <v>107</v>
      </c>
      <c r="B18" s="25" t="s">
        <v>136</v>
      </c>
      <c r="C18" s="25" t="s">
        <v>138</v>
      </c>
      <c r="D18" s="26">
        <v>9900121</v>
      </c>
      <c r="E18" s="31">
        <v>121</v>
      </c>
      <c r="F18" s="30">
        <v>829.7</v>
      </c>
    </row>
    <row r="19" spans="1:6" ht="81" customHeight="1">
      <c r="A19" s="88" t="s">
        <v>9</v>
      </c>
      <c r="B19" s="28" t="s">
        <v>136</v>
      </c>
      <c r="C19" s="28" t="s">
        <v>139</v>
      </c>
      <c r="D19" s="29"/>
      <c r="E19" s="27"/>
      <c r="F19" s="33">
        <f>F20</f>
        <v>225.5</v>
      </c>
    </row>
    <row r="20" spans="1:6" ht="15.75">
      <c r="A20" s="87" t="s">
        <v>162</v>
      </c>
      <c r="B20" s="25" t="s">
        <v>136</v>
      </c>
      <c r="C20" s="25" t="s">
        <v>139</v>
      </c>
      <c r="D20" s="26">
        <v>9000000</v>
      </c>
      <c r="E20" s="27"/>
      <c r="F20" s="33">
        <f>F21</f>
        <v>225.5</v>
      </c>
    </row>
    <row r="21" spans="1:6" ht="47.25">
      <c r="A21" s="87" t="s">
        <v>163</v>
      </c>
      <c r="B21" s="25" t="s">
        <v>136</v>
      </c>
      <c r="C21" s="25" t="s">
        <v>139</v>
      </c>
      <c r="D21" s="26">
        <v>9900000</v>
      </c>
      <c r="E21" s="27"/>
      <c r="F21" s="30">
        <f>F22</f>
        <v>225.5</v>
      </c>
    </row>
    <row r="22" spans="1:6" ht="35.25" customHeight="1">
      <c r="A22" s="88" t="s">
        <v>126</v>
      </c>
      <c r="B22" s="28" t="s">
        <v>136</v>
      </c>
      <c r="C22" s="28" t="s">
        <v>139</v>
      </c>
      <c r="D22" s="29">
        <v>9900021</v>
      </c>
      <c r="E22" s="27"/>
      <c r="F22" s="33">
        <f>F23+F24</f>
        <v>225.5</v>
      </c>
    </row>
    <row r="23" spans="1:6" ht="37.5" customHeight="1">
      <c r="A23" s="87" t="s">
        <v>109</v>
      </c>
      <c r="B23" s="25" t="s">
        <v>136</v>
      </c>
      <c r="C23" s="25" t="s">
        <v>139</v>
      </c>
      <c r="D23" s="26">
        <v>9900021</v>
      </c>
      <c r="E23" s="31">
        <v>244</v>
      </c>
      <c r="F23" s="30">
        <v>215</v>
      </c>
    </row>
    <row r="24" spans="1:6" ht="15.75">
      <c r="A24" s="87" t="s">
        <v>106</v>
      </c>
      <c r="B24" s="25" t="s">
        <v>136</v>
      </c>
      <c r="C24" s="25" t="s">
        <v>139</v>
      </c>
      <c r="D24" s="26">
        <v>9900021</v>
      </c>
      <c r="E24" s="31">
        <v>852</v>
      </c>
      <c r="F24" s="30">
        <v>10.5</v>
      </c>
    </row>
    <row r="25" spans="1:6" ht="23.25" customHeight="1">
      <c r="A25" s="88" t="s">
        <v>127</v>
      </c>
      <c r="B25" s="28" t="s">
        <v>136</v>
      </c>
      <c r="C25" s="28" t="s">
        <v>140</v>
      </c>
      <c r="D25" s="29"/>
      <c r="E25" s="27"/>
      <c r="F25" s="33">
        <f>F26</f>
        <v>8638.4</v>
      </c>
    </row>
    <row r="26" spans="1:6" ht="15.75">
      <c r="A26" s="87" t="s">
        <v>162</v>
      </c>
      <c r="B26" s="25" t="s">
        <v>136</v>
      </c>
      <c r="C26" s="25" t="s">
        <v>140</v>
      </c>
      <c r="D26" s="26">
        <v>9000000</v>
      </c>
      <c r="E26" s="27"/>
      <c r="F26" s="30">
        <f>F27</f>
        <v>8638.4</v>
      </c>
    </row>
    <row r="27" spans="1:10" ht="47.25">
      <c r="A27" s="87" t="s">
        <v>163</v>
      </c>
      <c r="B27" s="25" t="s">
        <v>136</v>
      </c>
      <c r="C27" s="25" t="s">
        <v>140</v>
      </c>
      <c r="D27" s="26">
        <v>9900000</v>
      </c>
      <c r="E27" s="27"/>
      <c r="F27" s="30">
        <f>F28+F34+F37+F40</f>
        <v>8638.4</v>
      </c>
      <c r="J27" s="32"/>
    </row>
    <row r="28" spans="1:10" ht="31.5">
      <c r="A28" s="88" t="s">
        <v>129</v>
      </c>
      <c r="B28" s="28" t="s">
        <v>136</v>
      </c>
      <c r="C28" s="28" t="s">
        <v>140</v>
      </c>
      <c r="D28" s="29">
        <v>9900021</v>
      </c>
      <c r="E28" s="27"/>
      <c r="F28" s="33">
        <f>SUM(F29:F32)</f>
        <v>7102.299999999999</v>
      </c>
      <c r="J28" s="32"/>
    </row>
    <row r="29" spans="1:10" ht="31.5">
      <c r="A29" s="87" t="s">
        <v>107</v>
      </c>
      <c r="B29" s="25" t="s">
        <v>136</v>
      </c>
      <c r="C29" s="25" t="s">
        <v>140</v>
      </c>
      <c r="D29" s="26">
        <v>9900021</v>
      </c>
      <c r="E29" s="31">
        <v>121</v>
      </c>
      <c r="F29" s="30">
        <v>4399.4</v>
      </c>
      <c r="J29" s="32"/>
    </row>
    <row r="30" spans="1:10" ht="47.25" hidden="1">
      <c r="A30" s="87" t="s">
        <v>108</v>
      </c>
      <c r="B30" s="25" t="s">
        <v>136</v>
      </c>
      <c r="C30" s="25" t="s">
        <v>140</v>
      </c>
      <c r="D30" s="26">
        <v>9900021</v>
      </c>
      <c r="E30" s="31">
        <v>242</v>
      </c>
      <c r="F30" s="30">
        <v>0</v>
      </c>
      <c r="J30" s="32"/>
    </row>
    <row r="31" spans="1:10" ht="30.75" customHeight="1">
      <c r="A31" s="87" t="s">
        <v>109</v>
      </c>
      <c r="B31" s="25" t="s">
        <v>136</v>
      </c>
      <c r="C31" s="25" t="s">
        <v>140</v>
      </c>
      <c r="D31" s="26">
        <v>9900021</v>
      </c>
      <c r="E31" s="31">
        <v>244</v>
      </c>
      <c r="F31" s="30">
        <f>1981.5+691.4-20</f>
        <v>2652.9</v>
      </c>
      <c r="J31" s="32"/>
    </row>
    <row r="32" spans="1:10" ht="15.75">
      <c r="A32" s="87" t="s">
        <v>106</v>
      </c>
      <c r="B32" s="25" t="s">
        <v>136</v>
      </c>
      <c r="C32" s="25" t="s">
        <v>140</v>
      </c>
      <c r="D32" s="26">
        <v>9900021</v>
      </c>
      <c r="E32" s="31">
        <v>852</v>
      </c>
      <c r="F32" s="30">
        <f>30+20</f>
        <v>50</v>
      </c>
      <c r="J32" s="32"/>
    </row>
    <row r="33" spans="1:6" ht="15.75" hidden="1">
      <c r="A33" s="87" t="s">
        <v>12</v>
      </c>
      <c r="B33" s="25">
        <v>100</v>
      </c>
      <c r="C33" s="25">
        <v>104</v>
      </c>
      <c r="D33" s="26" t="s">
        <v>10</v>
      </c>
      <c r="E33" s="31">
        <v>17</v>
      </c>
      <c r="F33" s="30">
        <v>0</v>
      </c>
    </row>
    <row r="34" spans="1:6" ht="31.5">
      <c r="A34" s="88" t="s">
        <v>130</v>
      </c>
      <c r="B34" s="28" t="s">
        <v>136</v>
      </c>
      <c r="C34" s="28" t="s">
        <v>140</v>
      </c>
      <c r="D34" s="29">
        <v>9900121</v>
      </c>
      <c r="E34" s="27"/>
      <c r="F34" s="33">
        <f>SUM(F35:F36)</f>
        <v>953.7</v>
      </c>
    </row>
    <row r="35" spans="1:6" ht="31.5">
      <c r="A35" s="87" t="s">
        <v>107</v>
      </c>
      <c r="B35" s="25" t="s">
        <v>136</v>
      </c>
      <c r="C35" s="25" t="s">
        <v>140</v>
      </c>
      <c r="D35" s="26">
        <v>9900121</v>
      </c>
      <c r="E35" s="31">
        <v>121</v>
      </c>
      <c r="F35" s="30">
        <v>829.7</v>
      </c>
    </row>
    <row r="36" spans="1:6" ht="32.25" customHeight="1">
      <c r="A36" s="87" t="s">
        <v>109</v>
      </c>
      <c r="B36" s="25" t="s">
        <v>136</v>
      </c>
      <c r="C36" s="25" t="s">
        <v>140</v>
      </c>
      <c r="D36" s="26">
        <v>9900121</v>
      </c>
      <c r="E36" s="31">
        <v>244</v>
      </c>
      <c r="F36" s="30">
        <v>124</v>
      </c>
    </row>
    <row r="37" spans="1:6" ht="85.5" customHeight="1">
      <c r="A37" s="88" t="s">
        <v>132</v>
      </c>
      <c r="B37" s="28" t="s">
        <v>136</v>
      </c>
      <c r="C37" s="28" t="s">
        <v>140</v>
      </c>
      <c r="D37" s="29">
        <v>9907134</v>
      </c>
      <c r="E37" s="27"/>
      <c r="F37" s="33">
        <f>SUM(F38:F39)</f>
        <v>512.4</v>
      </c>
    </row>
    <row r="38" spans="1:6" ht="31.5">
      <c r="A38" s="87" t="s">
        <v>107</v>
      </c>
      <c r="B38" s="25" t="s">
        <v>136</v>
      </c>
      <c r="C38" s="25" t="s">
        <v>140</v>
      </c>
      <c r="D38" s="26">
        <v>9907134</v>
      </c>
      <c r="E38" s="31">
        <v>121</v>
      </c>
      <c r="F38" s="30">
        <v>476.2</v>
      </c>
    </row>
    <row r="39" spans="1:6" ht="39" customHeight="1">
      <c r="A39" s="87" t="s">
        <v>109</v>
      </c>
      <c r="B39" s="25" t="s">
        <v>136</v>
      </c>
      <c r="C39" s="25" t="s">
        <v>140</v>
      </c>
      <c r="D39" s="26">
        <v>9907134</v>
      </c>
      <c r="E39" s="31">
        <v>244</v>
      </c>
      <c r="F39" s="30">
        <v>36.2</v>
      </c>
    </row>
    <row r="40" spans="1:6" s="34" customFormat="1" ht="18.75" customHeight="1">
      <c r="A40" s="89" t="s">
        <v>47</v>
      </c>
      <c r="B40" s="28" t="s">
        <v>136</v>
      </c>
      <c r="C40" s="28" t="s">
        <v>140</v>
      </c>
      <c r="D40" s="29">
        <v>9900500</v>
      </c>
      <c r="E40" s="27"/>
      <c r="F40" s="33">
        <f>F41</f>
        <v>70</v>
      </c>
    </row>
    <row r="41" spans="1:6" ht="47.25">
      <c r="A41" s="97" t="s">
        <v>133</v>
      </c>
      <c r="B41" s="25" t="s">
        <v>136</v>
      </c>
      <c r="C41" s="25" t="s">
        <v>140</v>
      </c>
      <c r="D41" s="26">
        <v>9900501</v>
      </c>
      <c r="E41" s="31"/>
      <c r="F41" s="30">
        <f>F42</f>
        <v>70</v>
      </c>
    </row>
    <row r="42" spans="1:6" ht="15.75">
      <c r="A42" s="87" t="s">
        <v>47</v>
      </c>
      <c r="B42" s="25" t="s">
        <v>136</v>
      </c>
      <c r="C42" s="25" t="s">
        <v>140</v>
      </c>
      <c r="D42" s="26">
        <v>9900501</v>
      </c>
      <c r="E42" s="31">
        <v>540</v>
      </c>
      <c r="F42" s="30">
        <v>70</v>
      </c>
    </row>
    <row r="43" spans="1:6" ht="31.5" customHeight="1">
      <c r="A43" s="88" t="s">
        <v>120</v>
      </c>
      <c r="B43" s="28" t="s">
        <v>136</v>
      </c>
      <c r="C43" s="28" t="s">
        <v>141</v>
      </c>
      <c r="D43" s="29"/>
      <c r="E43" s="27"/>
      <c r="F43" s="33">
        <f>F44</f>
        <v>250</v>
      </c>
    </row>
    <row r="44" spans="1:6" ht="17.25" customHeight="1">
      <c r="A44" s="87" t="s">
        <v>162</v>
      </c>
      <c r="B44" s="25" t="s">
        <v>136</v>
      </c>
      <c r="C44" s="25" t="s">
        <v>141</v>
      </c>
      <c r="D44" s="26">
        <v>9000000</v>
      </c>
      <c r="E44" s="27"/>
      <c r="F44" s="30">
        <f>F45</f>
        <v>250</v>
      </c>
    </row>
    <row r="45" spans="1:6" ht="51.75" customHeight="1">
      <c r="A45" s="87" t="s">
        <v>163</v>
      </c>
      <c r="B45" s="25" t="s">
        <v>136</v>
      </c>
      <c r="C45" s="25" t="s">
        <v>141</v>
      </c>
      <c r="D45" s="26">
        <v>9900000</v>
      </c>
      <c r="E45" s="27"/>
      <c r="F45" s="30">
        <f>F46</f>
        <v>250</v>
      </c>
    </row>
    <row r="46" spans="1:6" ht="31.5">
      <c r="A46" s="87" t="s">
        <v>135</v>
      </c>
      <c r="B46" s="25" t="s">
        <v>136</v>
      </c>
      <c r="C46" s="25" t="s">
        <v>141</v>
      </c>
      <c r="D46" s="26">
        <v>9900022</v>
      </c>
      <c r="E46" s="31"/>
      <c r="F46" s="30">
        <f>F47</f>
        <v>250</v>
      </c>
    </row>
    <row r="47" spans="1:6" ht="33" customHeight="1">
      <c r="A47" s="87" t="s">
        <v>109</v>
      </c>
      <c r="B47" s="25" t="s">
        <v>136</v>
      </c>
      <c r="C47" s="25" t="s">
        <v>141</v>
      </c>
      <c r="D47" s="26">
        <v>9900022</v>
      </c>
      <c r="E47" s="31">
        <v>244</v>
      </c>
      <c r="F47" s="30">
        <v>250</v>
      </c>
    </row>
    <row r="48" spans="1:6" ht="15.75">
      <c r="A48" s="88" t="s">
        <v>13</v>
      </c>
      <c r="B48" s="28" t="s">
        <v>136</v>
      </c>
      <c r="C48" s="28" t="s">
        <v>142</v>
      </c>
      <c r="D48" s="29"/>
      <c r="E48" s="27"/>
      <c r="F48" s="33">
        <f>F49</f>
        <v>200</v>
      </c>
    </row>
    <row r="49" spans="1:6" ht="15.75">
      <c r="A49" s="87" t="s">
        <v>162</v>
      </c>
      <c r="B49" s="25" t="s">
        <v>136</v>
      </c>
      <c r="C49" s="25" t="s">
        <v>142</v>
      </c>
      <c r="D49" s="26">
        <v>9000000</v>
      </c>
      <c r="E49" s="27"/>
      <c r="F49" s="33">
        <f>F50</f>
        <v>200</v>
      </c>
    </row>
    <row r="50" spans="1:6" ht="47.25">
      <c r="A50" s="87" t="s">
        <v>163</v>
      </c>
      <c r="B50" s="25" t="s">
        <v>136</v>
      </c>
      <c r="C50" s="25" t="s">
        <v>142</v>
      </c>
      <c r="D50" s="26">
        <v>9900000</v>
      </c>
      <c r="E50" s="27"/>
      <c r="F50" s="33">
        <f>F51</f>
        <v>200</v>
      </c>
    </row>
    <row r="51" spans="1:6" ht="31.5">
      <c r="A51" s="87" t="s">
        <v>135</v>
      </c>
      <c r="B51" s="25" t="s">
        <v>136</v>
      </c>
      <c r="C51" s="25" t="s">
        <v>142</v>
      </c>
      <c r="D51" s="26">
        <v>9900022</v>
      </c>
      <c r="E51" s="31"/>
      <c r="F51" s="30">
        <f>F52</f>
        <v>200</v>
      </c>
    </row>
    <row r="52" spans="1:6" ht="15.75">
      <c r="A52" s="87" t="s">
        <v>134</v>
      </c>
      <c r="B52" s="25" t="s">
        <v>136</v>
      </c>
      <c r="C52" s="25" t="s">
        <v>142</v>
      </c>
      <c r="D52" s="26">
        <v>9900022</v>
      </c>
      <c r="E52" s="31">
        <v>870</v>
      </c>
      <c r="F52" s="30">
        <v>200</v>
      </c>
    </row>
    <row r="53" spans="1:6" ht="19.5" customHeight="1">
      <c r="A53" s="88" t="s">
        <v>59</v>
      </c>
      <c r="B53" s="28" t="s">
        <v>136</v>
      </c>
      <c r="C53" s="28" t="s">
        <v>143</v>
      </c>
      <c r="D53" s="29"/>
      <c r="E53" s="27"/>
      <c r="F53" s="33">
        <f>F54</f>
        <v>300</v>
      </c>
    </row>
    <row r="54" spans="1:6" ht="15.75">
      <c r="A54" s="87" t="s">
        <v>162</v>
      </c>
      <c r="B54" s="25" t="s">
        <v>136</v>
      </c>
      <c r="C54" s="25" t="s">
        <v>143</v>
      </c>
      <c r="D54" s="26">
        <v>9000000</v>
      </c>
      <c r="E54" s="27"/>
      <c r="F54" s="30">
        <f>F55</f>
        <v>300</v>
      </c>
    </row>
    <row r="55" spans="1:6" ht="47.25">
      <c r="A55" s="87" t="s">
        <v>163</v>
      </c>
      <c r="B55" s="25" t="s">
        <v>136</v>
      </c>
      <c r="C55" s="25" t="s">
        <v>143</v>
      </c>
      <c r="D55" s="26">
        <v>9900000</v>
      </c>
      <c r="E55" s="27"/>
      <c r="F55" s="30">
        <f>F56</f>
        <v>300</v>
      </c>
    </row>
    <row r="56" spans="1:6" ht="31.5">
      <c r="A56" s="87" t="s">
        <v>135</v>
      </c>
      <c r="B56" s="25" t="s">
        <v>136</v>
      </c>
      <c r="C56" s="25" t="s">
        <v>143</v>
      </c>
      <c r="D56" s="26">
        <v>9900022</v>
      </c>
      <c r="E56" s="31"/>
      <c r="F56" s="30">
        <f>F57</f>
        <v>300</v>
      </c>
    </row>
    <row r="57" spans="1:6" ht="33" customHeight="1">
      <c r="A57" s="87" t="s">
        <v>109</v>
      </c>
      <c r="B57" s="25" t="s">
        <v>136</v>
      </c>
      <c r="C57" s="25" t="s">
        <v>143</v>
      </c>
      <c r="D57" s="26">
        <v>9900022</v>
      </c>
      <c r="E57" s="31">
        <v>244</v>
      </c>
      <c r="F57" s="30">
        <v>300</v>
      </c>
    </row>
    <row r="58" spans="1:6" ht="15.75">
      <c r="A58" s="88" t="s">
        <v>14</v>
      </c>
      <c r="B58" s="28" t="s">
        <v>138</v>
      </c>
      <c r="C58" s="25" t="s">
        <v>137</v>
      </c>
      <c r="D58" s="26"/>
      <c r="E58" s="31"/>
      <c r="F58" s="33">
        <f>F59</f>
        <v>205.7</v>
      </c>
    </row>
    <row r="59" spans="1:6" ht="31.5">
      <c r="A59" s="88" t="s">
        <v>15</v>
      </c>
      <c r="B59" s="28" t="s">
        <v>138</v>
      </c>
      <c r="C59" s="28" t="s">
        <v>139</v>
      </c>
      <c r="D59" s="29"/>
      <c r="E59" s="27" t="s">
        <v>56</v>
      </c>
      <c r="F59" s="114">
        <f>F60</f>
        <v>205.7</v>
      </c>
    </row>
    <row r="60" spans="1:6" ht="15.75">
      <c r="A60" s="87" t="s">
        <v>162</v>
      </c>
      <c r="B60" s="25" t="s">
        <v>138</v>
      </c>
      <c r="C60" s="25" t="s">
        <v>139</v>
      </c>
      <c r="D60" s="26">
        <v>9000000</v>
      </c>
      <c r="E60" s="27"/>
      <c r="F60" s="35">
        <f>F61</f>
        <v>205.7</v>
      </c>
    </row>
    <row r="61" spans="1:6" ht="47.25">
      <c r="A61" s="87" t="s">
        <v>163</v>
      </c>
      <c r="B61" s="25" t="s">
        <v>138</v>
      </c>
      <c r="C61" s="25" t="s">
        <v>139</v>
      </c>
      <c r="D61" s="26">
        <v>9900000</v>
      </c>
      <c r="E61" s="27"/>
      <c r="F61" s="35">
        <f>F62</f>
        <v>205.7</v>
      </c>
    </row>
    <row r="62" spans="1:6" ht="69" customHeight="1">
      <c r="A62" s="90" t="s">
        <v>144</v>
      </c>
      <c r="B62" s="25" t="s">
        <v>138</v>
      </c>
      <c r="C62" s="25" t="s">
        <v>139</v>
      </c>
      <c r="D62" s="26">
        <v>9905118</v>
      </c>
      <c r="E62" s="27"/>
      <c r="F62" s="35">
        <f>SUM(F63:F64)</f>
        <v>205.7</v>
      </c>
    </row>
    <row r="63" spans="1:6" ht="38.25" customHeight="1">
      <c r="A63" s="87" t="s">
        <v>107</v>
      </c>
      <c r="B63" s="25" t="s">
        <v>138</v>
      </c>
      <c r="C63" s="25" t="s">
        <v>139</v>
      </c>
      <c r="D63" s="26">
        <v>9905118</v>
      </c>
      <c r="E63" s="31">
        <v>121</v>
      </c>
      <c r="F63" s="35">
        <v>182.6</v>
      </c>
    </row>
    <row r="64" spans="1:6" ht="39" customHeight="1">
      <c r="A64" s="87" t="s">
        <v>109</v>
      </c>
      <c r="B64" s="25" t="s">
        <v>138</v>
      </c>
      <c r="C64" s="25" t="s">
        <v>139</v>
      </c>
      <c r="D64" s="26">
        <v>9905118</v>
      </c>
      <c r="E64" s="31">
        <v>244</v>
      </c>
      <c r="F64" s="115">
        <v>23.1</v>
      </c>
    </row>
    <row r="65" spans="1:6" ht="31.5">
      <c r="A65" s="88" t="s">
        <v>16</v>
      </c>
      <c r="B65" s="28" t="s">
        <v>139</v>
      </c>
      <c r="C65" s="25" t="s">
        <v>137</v>
      </c>
      <c r="D65" s="26"/>
      <c r="E65" s="31"/>
      <c r="F65" s="33">
        <f>F66</f>
        <v>245</v>
      </c>
    </row>
    <row r="66" spans="1:6" ht="63">
      <c r="A66" s="88" t="s">
        <v>17</v>
      </c>
      <c r="B66" s="28" t="s">
        <v>139</v>
      </c>
      <c r="C66" s="28" t="s">
        <v>145</v>
      </c>
      <c r="D66" s="29"/>
      <c r="E66" s="27"/>
      <c r="F66" s="33">
        <f>F67</f>
        <v>245</v>
      </c>
    </row>
    <row r="67" spans="1:6" ht="15.75">
      <c r="A67" s="87" t="s">
        <v>162</v>
      </c>
      <c r="B67" s="28" t="s">
        <v>139</v>
      </c>
      <c r="C67" s="28" t="s">
        <v>145</v>
      </c>
      <c r="D67" s="26">
        <v>9000000</v>
      </c>
      <c r="E67" s="27"/>
      <c r="F67" s="30">
        <f>F68</f>
        <v>245</v>
      </c>
    </row>
    <row r="68" spans="1:6" ht="47.25">
      <c r="A68" s="87" t="s">
        <v>163</v>
      </c>
      <c r="B68" s="25" t="s">
        <v>139</v>
      </c>
      <c r="C68" s="25" t="s">
        <v>145</v>
      </c>
      <c r="D68" s="26">
        <v>9900000</v>
      </c>
      <c r="E68" s="27"/>
      <c r="F68" s="30">
        <f>F69+F71</f>
        <v>245</v>
      </c>
    </row>
    <row r="69" spans="1:6" ht="51.75" customHeight="1">
      <c r="A69" s="87" t="s">
        <v>18</v>
      </c>
      <c r="B69" s="25" t="s">
        <v>139</v>
      </c>
      <c r="C69" s="25" t="s">
        <v>145</v>
      </c>
      <c r="D69" s="26">
        <v>9908022</v>
      </c>
      <c r="E69" s="31"/>
      <c r="F69" s="30">
        <f>F70</f>
        <v>100</v>
      </c>
    </row>
    <row r="70" spans="1:6" ht="37.5" customHeight="1">
      <c r="A70" s="87" t="s">
        <v>109</v>
      </c>
      <c r="B70" s="25" t="s">
        <v>139</v>
      </c>
      <c r="C70" s="25" t="s">
        <v>145</v>
      </c>
      <c r="D70" s="26">
        <v>9908022</v>
      </c>
      <c r="E70" s="31">
        <v>244</v>
      </c>
      <c r="F70" s="30">
        <v>100</v>
      </c>
    </row>
    <row r="71" spans="1:6" ht="15.75">
      <c r="A71" s="87" t="s">
        <v>47</v>
      </c>
      <c r="B71" s="25" t="s">
        <v>139</v>
      </c>
      <c r="C71" s="25" t="s">
        <v>145</v>
      </c>
      <c r="D71" s="26">
        <v>9900500</v>
      </c>
      <c r="E71" s="31"/>
      <c r="F71" s="30">
        <f>F72</f>
        <v>145</v>
      </c>
    </row>
    <row r="72" spans="1:6" ht="129" customHeight="1">
      <c r="A72" s="91" t="s">
        <v>110</v>
      </c>
      <c r="B72" s="25" t="s">
        <v>139</v>
      </c>
      <c r="C72" s="25" t="s">
        <v>145</v>
      </c>
      <c r="D72" s="26">
        <v>9900502</v>
      </c>
      <c r="E72" s="31"/>
      <c r="F72" s="30">
        <f>F73</f>
        <v>145</v>
      </c>
    </row>
    <row r="73" spans="1:6" ht="15.75">
      <c r="A73" s="87" t="s">
        <v>47</v>
      </c>
      <c r="B73" s="25" t="s">
        <v>139</v>
      </c>
      <c r="C73" s="25">
        <v>309</v>
      </c>
      <c r="D73" s="26">
        <v>9900502</v>
      </c>
      <c r="E73" s="31">
        <v>540</v>
      </c>
      <c r="F73" s="30">
        <v>145</v>
      </c>
    </row>
    <row r="74" spans="1:6" ht="15.75">
      <c r="A74" s="88" t="s">
        <v>19</v>
      </c>
      <c r="B74" s="28" t="s">
        <v>140</v>
      </c>
      <c r="C74" s="25" t="s">
        <v>137</v>
      </c>
      <c r="D74" s="26"/>
      <c r="E74" s="31"/>
      <c r="F74" s="33">
        <f>F75+F80+F87</f>
        <v>9413.5</v>
      </c>
    </row>
    <row r="75" spans="1:6" ht="15.75">
      <c r="A75" s="88" t="s">
        <v>20</v>
      </c>
      <c r="B75" s="28" t="s">
        <v>140</v>
      </c>
      <c r="C75" s="28" t="s">
        <v>138</v>
      </c>
      <c r="D75" s="29"/>
      <c r="E75" s="27"/>
      <c r="F75" s="33">
        <f>F76</f>
        <v>100</v>
      </c>
    </row>
    <row r="76" spans="1:6" ht="15.75">
      <c r="A76" s="87" t="s">
        <v>162</v>
      </c>
      <c r="B76" s="25" t="s">
        <v>140</v>
      </c>
      <c r="C76" s="25" t="s">
        <v>138</v>
      </c>
      <c r="D76" s="26">
        <v>9000000</v>
      </c>
      <c r="E76" s="27"/>
      <c r="F76" s="30">
        <f>F77</f>
        <v>100</v>
      </c>
    </row>
    <row r="77" spans="1:6" ht="47.25">
      <c r="A77" s="87" t="s">
        <v>163</v>
      </c>
      <c r="B77" s="25" t="s">
        <v>140</v>
      </c>
      <c r="C77" s="25" t="s">
        <v>138</v>
      </c>
      <c r="D77" s="26">
        <v>9900000</v>
      </c>
      <c r="E77" s="27"/>
      <c r="F77" s="30">
        <f>F78</f>
        <v>100</v>
      </c>
    </row>
    <row r="78" spans="1:6" ht="31.5" customHeight="1">
      <c r="A78" s="87" t="s">
        <v>21</v>
      </c>
      <c r="B78" s="25" t="s">
        <v>140</v>
      </c>
      <c r="C78" s="25" t="s">
        <v>138</v>
      </c>
      <c r="D78" s="26">
        <v>9908022</v>
      </c>
      <c r="E78" s="31"/>
      <c r="F78" s="30">
        <f>F79</f>
        <v>100</v>
      </c>
    </row>
    <row r="79" spans="1:6" ht="15.75">
      <c r="A79" s="87" t="s">
        <v>22</v>
      </c>
      <c r="B79" s="25" t="s">
        <v>140</v>
      </c>
      <c r="C79" s="25" t="s">
        <v>138</v>
      </c>
      <c r="D79" s="26">
        <v>9908022</v>
      </c>
      <c r="E79" s="31">
        <v>810</v>
      </c>
      <c r="F79" s="30">
        <v>100</v>
      </c>
    </row>
    <row r="80" spans="1:6" ht="19.5" customHeight="1">
      <c r="A80" s="88" t="s">
        <v>58</v>
      </c>
      <c r="B80" s="28" t="s">
        <v>140</v>
      </c>
      <c r="C80" s="28" t="s">
        <v>145</v>
      </c>
      <c r="D80" s="29"/>
      <c r="E80" s="27"/>
      <c r="F80" s="33">
        <f>F81</f>
        <v>8813.5</v>
      </c>
    </row>
    <row r="81" spans="1:6" ht="15.75">
      <c r="A81" s="87" t="s">
        <v>162</v>
      </c>
      <c r="B81" s="25" t="s">
        <v>140</v>
      </c>
      <c r="C81" s="25" t="s">
        <v>145</v>
      </c>
      <c r="D81" s="26">
        <v>9000000</v>
      </c>
      <c r="E81" s="27"/>
      <c r="F81" s="30">
        <f>F82</f>
        <v>8813.5</v>
      </c>
    </row>
    <row r="82" spans="1:6" ht="47.25">
      <c r="A82" s="87" t="s">
        <v>163</v>
      </c>
      <c r="B82" s="25" t="s">
        <v>140</v>
      </c>
      <c r="C82" s="25" t="s">
        <v>145</v>
      </c>
      <c r="D82" s="26">
        <v>9900000</v>
      </c>
      <c r="E82" s="27"/>
      <c r="F82" s="30">
        <f>F83+F85</f>
        <v>8813.5</v>
      </c>
    </row>
    <row r="83" spans="1:6" ht="52.5" customHeight="1">
      <c r="A83" s="87" t="s">
        <v>159</v>
      </c>
      <c r="B83" s="25" t="s">
        <v>140</v>
      </c>
      <c r="C83" s="25" t="s">
        <v>145</v>
      </c>
      <c r="D83" s="26">
        <v>9908022</v>
      </c>
      <c r="E83" s="31"/>
      <c r="F83" s="30">
        <f>F84</f>
        <v>4313.5</v>
      </c>
    </row>
    <row r="84" spans="1:11" ht="36.75" customHeight="1">
      <c r="A84" s="87" t="s">
        <v>109</v>
      </c>
      <c r="B84" s="25" t="s">
        <v>140</v>
      </c>
      <c r="C84" s="25" t="s">
        <v>145</v>
      </c>
      <c r="D84" s="26">
        <v>9908022</v>
      </c>
      <c r="E84" s="31">
        <v>244</v>
      </c>
      <c r="F84" s="30">
        <v>4313.5</v>
      </c>
      <c r="K84" s="9" t="s">
        <v>62</v>
      </c>
    </row>
    <row r="85" spans="1:6" ht="83.25" customHeight="1">
      <c r="A85" s="84" t="s">
        <v>253</v>
      </c>
      <c r="B85" s="25" t="s">
        <v>140</v>
      </c>
      <c r="C85" s="25" t="s">
        <v>145</v>
      </c>
      <c r="D85" s="26">
        <v>9901005</v>
      </c>
      <c r="E85" s="31"/>
      <c r="F85" s="30">
        <f>F86</f>
        <v>4500</v>
      </c>
    </row>
    <row r="86" spans="1:6" ht="36.75" customHeight="1">
      <c r="A86" s="87" t="s">
        <v>109</v>
      </c>
      <c r="B86" s="25" t="s">
        <v>140</v>
      </c>
      <c r="C86" s="25" t="s">
        <v>145</v>
      </c>
      <c r="D86" s="26">
        <v>9901005</v>
      </c>
      <c r="E86" s="31">
        <v>244</v>
      </c>
      <c r="F86" s="30">
        <v>4500</v>
      </c>
    </row>
    <row r="87" spans="1:6" ht="31.5">
      <c r="A87" s="88" t="s">
        <v>23</v>
      </c>
      <c r="B87" s="28" t="s">
        <v>140</v>
      </c>
      <c r="C87" s="28" t="s">
        <v>147</v>
      </c>
      <c r="D87" s="29"/>
      <c r="E87" s="27"/>
      <c r="F87" s="33">
        <f>F88</f>
        <v>500</v>
      </c>
    </row>
    <row r="88" spans="1:6" ht="15.75">
      <c r="A88" s="87" t="s">
        <v>162</v>
      </c>
      <c r="B88" s="25" t="s">
        <v>140</v>
      </c>
      <c r="C88" s="25" t="s">
        <v>147</v>
      </c>
      <c r="D88" s="26">
        <v>9000000</v>
      </c>
      <c r="E88" s="27"/>
      <c r="F88" s="30">
        <f>F89</f>
        <v>500</v>
      </c>
    </row>
    <row r="89" spans="1:6" ht="47.25">
      <c r="A89" s="87" t="s">
        <v>163</v>
      </c>
      <c r="B89" s="25" t="s">
        <v>140</v>
      </c>
      <c r="C89" s="25" t="s">
        <v>147</v>
      </c>
      <c r="D89" s="26">
        <v>9900000</v>
      </c>
      <c r="E89" s="27"/>
      <c r="F89" s="30">
        <f>F90</f>
        <v>500</v>
      </c>
    </row>
    <row r="90" spans="1:6" ht="46.5" customHeight="1">
      <c r="A90" s="116" t="s">
        <v>24</v>
      </c>
      <c r="B90" s="25" t="s">
        <v>140</v>
      </c>
      <c r="C90" s="25" t="s">
        <v>147</v>
      </c>
      <c r="D90" s="26">
        <v>9908022</v>
      </c>
      <c r="E90" s="31"/>
      <c r="F90" s="30">
        <f>F91</f>
        <v>500</v>
      </c>
    </row>
    <row r="91" spans="1:6" ht="32.25" customHeight="1">
      <c r="A91" s="87" t="s">
        <v>109</v>
      </c>
      <c r="B91" s="25" t="s">
        <v>140</v>
      </c>
      <c r="C91" s="25" t="s">
        <v>147</v>
      </c>
      <c r="D91" s="26">
        <v>9908022</v>
      </c>
      <c r="E91" s="31">
        <v>244</v>
      </c>
      <c r="F91" s="30">
        <v>500</v>
      </c>
    </row>
    <row r="92" spans="1:6" ht="15.75">
      <c r="A92" s="88" t="s">
        <v>25</v>
      </c>
      <c r="B92" s="28" t="s">
        <v>146</v>
      </c>
      <c r="C92" s="28" t="s">
        <v>137</v>
      </c>
      <c r="D92" s="26"/>
      <c r="E92" s="31"/>
      <c r="F92" s="33">
        <f>F93+F108+F122</f>
        <v>16300.4</v>
      </c>
    </row>
    <row r="93" spans="1:6" ht="15.75">
      <c r="A93" s="88" t="s">
        <v>26</v>
      </c>
      <c r="B93" s="28" t="s">
        <v>146</v>
      </c>
      <c r="C93" s="28" t="s">
        <v>136</v>
      </c>
      <c r="D93" s="29"/>
      <c r="E93" s="27"/>
      <c r="F93" s="33">
        <f>F104</f>
        <v>3500</v>
      </c>
    </row>
    <row r="94" spans="1:6" ht="126" hidden="1">
      <c r="A94" s="92" t="s">
        <v>54</v>
      </c>
      <c r="B94" s="36">
        <v>500</v>
      </c>
      <c r="C94" s="36">
        <v>501</v>
      </c>
      <c r="D94" s="37" t="s">
        <v>50</v>
      </c>
      <c r="E94" s="38"/>
      <c r="F94" s="30">
        <v>0</v>
      </c>
    </row>
    <row r="95" spans="1:6" ht="47.25" hidden="1">
      <c r="A95" s="87" t="s">
        <v>109</v>
      </c>
      <c r="B95" s="36">
        <v>500</v>
      </c>
      <c r="C95" s="36">
        <v>501</v>
      </c>
      <c r="D95" s="37" t="s">
        <v>50</v>
      </c>
      <c r="E95" s="38">
        <v>244</v>
      </c>
      <c r="F95" s="30">
        <v>0</v>
      </c>
    </row>
    <row r="96" spans="1:6" ht="94.5" hidden="1">
      <c r="A96" s="87" t="s">
        <v>28</v>
      </c>
      <c r="B96" s="25">
        <v>500</v>
      </c>
      <c r="C96" s="25">
        <v>501</v>
      </c>
      <c r="D96" s="26" t="s">
        <v>27</v>
      </c>
      <c r="E96" s="31"/>
      <c r="F96" s="30">
        <v>0</v>
      </c>
    </row>
    <row r="97" spans="1:6" ht="31.5" hidden="1">
      <c r="A97" s="87" t="s">
        <v>11</v>
      </c>
      <c r="B97" s="25">
        <v>500</v>
      </c>
      <c r="C97" s="25">
        <v>501</v>
      </c>
      <c r="D97" s="26" t="s">
        <v>27</v>
      </c>
      <c r="E97" s="31">
        <v>900</v>
      </c>
      <c r="F97" s="30">
        <v>0</v>
      </c>
    </row>
    <row r="98" spans="1:6" ht="47.25" hidden="1">
      <c r="A98" s="87" t="s">
        <v>60</v>
      </c>
      <c r="B98" s="25">
        <v>500</v>
      </c>
      <c r="C98" s="25">
        <v>501</v>
      </c>
      <c r="D98" s="26">
        <v>1020102</v>
      </c>
      <c r="E98" s="31"/>
      <c r="F98" s="30">
        <v>0</v>
      </c>
    </row>
    <row r="99" spans="1:6" ht="31.5" hidden="1">
      <c r="A99" s="87" t="s">
        <v>11</v>
      </c>
      <c r="B99" s="25">
        <v>500</v>
      </c>
      <c r="C99" s="25">
        <v>501</v>
      </c>
      <c r="D99" s="26">
        <v>1020102</v>
      </c>
      <c r="E99" s="31">
        <v>900</v>
      </c>
      <c r="F99" s="30">
        <v>0</v>
      </c>
    </row>
    <row r="100" spans="1:6" ht="47.25" hidden="1">
      <c r="A100" s="87" t="s">
        <v>51</v>
      </c>
      <c r="B100" s="25">
        <v>500</v>
      </c>
      <c r="C100" s="25">
        <v>501</v>
      </c>
      <c r="D100" s="26">
        <v>1020000</v>
      </c>
      <c r="E100" s="31"/>
      <c r="F100" s="30">
        <f>F101</f>
        <v>0</v>
      </c>
    </row>
    <row r="101" spans="1:6" ht="47.25" hidden="1">
      <c r="A101" s="87" t="s">
        <v>52</v>
      </c>
      <c r="B101" s="25">
        <v>500</v>
      </c>
      <c r="C101" s="25">
        <v>501</v>
      </c>
      <c r="D101" s="26">
        <v>1020102</v>
      </c>
      <c r="E101" s="31"/>
      <c r="F101" s="30">
        <f>F102+F103</f>
        <v>0</v>
      </c>
    </row>
    <row r="102" spans="1:6" ht="15.75" hidden="1">
      <c r="A102" s="87" t="s">
        <v>49</v>
      </c>
      <c r="B102" s="25">
        <v>500</v>
      </c>
      <c r="C102" s="25">
        <v>501</v>
      </c>
      <c r="D102" s="26">
        <v>1020102</v>
      </c>
      <c r="E102" s="31">
        <v>3</v>
      </c>
      <c r="F102" s="30">
        <v>0</v>
      </c>
    </row>
    <row r="103" spans="1:6" ht="31.5" hidden="1">
      <c r="A103" s="87" t="s">
        <v>11</v>
      </c>
      <c r="B103" s="25">
        <v>500</v>
      </c>
      <c r="C103" s="25">
        <v>501</v>
      </c>
      <c r="D103" s="26">
        <v>1020102</v>
      </c>
      <c r="E103" s="31">
        <v>900</v>
      </c>
      <c r="F103" s="30">
        <v>0</v>
      </c>
    </row>
    <row r="104" spans="1:6" ht="15.75">
      <c r="A104" s="87" t="s">
        <v>162</v>
      </c>
      <c r="B104" s="25" t="s">
        <v>146</v>
      </c>
      <c r="C104" s="25" t="s">
        <v>136</v>
      </c>
      <c r="D104" s="26">
        <v>9000000</v>
      </c>
      <c r="E104" s="27"/>
      <c r="F104" s="30">
        <f>F105</f>
        <v>3500</v>
      </c>
    </row>
    <row r="105" spans="1:6" ht="47.25">
      <c r="A105" s="87" t="s">
        <v>163</v>
      </c>
      <c r="B105" s="25" t="s">
        <v>146</v>
      </c>
      <c r="C105" s="25" t="s">
        <v>136</v>
      </c>
      <c r="D105" s="26">
        <v>9900000</v>
      </c>
      <c r="E105" s="27"/>
      <c r="F105" s="30">
        <f>F106</f>
        <v>3500</v>
      </c>
    </row>
    <row r="106" spans="1:6" ht="47.25">
      <c r="A106" s="87" t="s">
        <v>29</v>
      </c>
      <c r="B106" s="25" t="s">
        <v>146</v>
      </c>
      <c r="C106" s="25" t="s">
        <v>136</v>
      </c>
      <c r="D106" s="26">
        <v>9900022</v>
      </c>
      <c r="E106" s="31"/>
      <c r="F106" s="30">
        <f>F107</f>
        <v>3500</v>
      </c>
    </row>
    <row r="107" spans="1:6" ht="47.25">
      <c r="A107" s="87" t="s">
        <v>121</v>
      </c>
      <c r="B107" s="25" t="s">
        <v>146</v>
      </c>
      <c r="C107" s="25" t="s">
        <v>136</v>
      </c>
      <c r="D107" s="26">
        <v>9900022</v>
      </c>
      <c r="E107" s="31">
        <v>243</v>
      </c>
      <c r="F107" s="30">
        <v>3500</v>
      </c>
    </row>
    <row r="108" spans="1:6" ht="15.75">
      <c r="A108" s="88" t="s">
        <v>30</v>
      </c>
      <c r="B108" s="28" t="s">
        <v>146</v>
      </c>
      <c r="C108" s="28" t="s">
        <v>138</v>
      </c>
      <c r="D108" s="29"/>
      <c r="E108" s="27"/>
      <c r="F108" s="33">
        <f>F111</f>
        <v>7075</v>
      </c>
    </row>
    <row r="109" spans="1:10" ht="15.75" hidden="1">
      <c r="A109" s="87" t="s">
        <v>61</v>
      </c>
      <c r="B109" s="36">
        <v>500</v>
      </c>
      <c r="C109" s="36">
        <v>502</v>
      </c>
      <c r="D109" s="26">
        <v>700401</v>
      </c>
      <c r="E109" s="31"/>
      <c r="F109" s="30">
        <v>0</v>
      </c>
      <c r="J109" s="32"/>
    </row>
    <row r="110" spans="1:6" ht="31.5" hidden="1">
      <c r="A110" s="87" t="s">
        <v>11</v>
      </c>
      <c r="B110" s="36">
        <v>500</v>
      </c>
      <c r="C110" s="36">
        <v>502</v>
      </c>
      <c r="D110" s="26">
        <v>700401</v>
      </c>
      <c r="E110" s="25">
        <v>900</v>
      </c>
      <c r="F110" s="30">
        <v>0</v>
      </c>
    </row>
    <row r="111" spans="1:6" ht="15.75">
      <c r="A111" s="87" t="s">
        <v>162</v>
      </c>
      <c r="B111" s="36" t="s">
        <v>146</v>
      </c>
      <c r="C111" s="36" t="s">
        <v>138</v>
      </c>
      <c r="D111" s="26">
        <v>9000000</v>
      </c>
      <c r="E111" s="27"/>
      <c r="F111" s="30">
        <f>F112</f>
        <v>7075</v>
      </c>
    </row>
    <row r="112" spans="1:6" ht="47.25">
      <c r="A112" s="87" t="s">
        <v>163</v>
      </c>
      <c r="B112" s="36" t="s">
        <v>146</v>
      </c>
      <c r="C112" s="36" t="s">
        <v>138</v>
      </c>
      <c r="D112" s="26">
        <v>9900000</v>
      </c>
      <c r="E112" s="27"/>
      <c r="F112" s="30">
        <f>F113+F115</f>
        <v>7075</v>
      </c>
    </row>
    <row r="113" spans="1:6" ht="47.25">
      <c r="A113" s="92" t="s">
        <v>48</v>
      </c>
      <c r="B113" s="36" t="s">
        <v>146</v>
      </c>
      <c r="C113" s="36" t="s">
        <v>138</v>
      </c>
      <c r="D113" s="26">
        <v>9900025</v>
      </c>
      <c r="E113" s="38"/>
      <c r="F113" s="30">
        <f>F114</f>
        <v>500</v>
      </c>
    </row>
    <row r="114" spans="1:6" ht="45.75" customHeight="1">
      <c r="A114" s="92" t="s">
        <v>122</v>
      </c>
      <c r="B114" s="36" t="s">
        <v>146</v>
      </c>
      <c r="C114" s="36" t="s">
        <v>138</v>
      </c>
      <c r="D114" s="26">
        <v>9900025</v>
      </c>
      <c r="E114" s="38">
        <v>414</v>
      </c>
      <c r="F114" s="30">
        <v>500</v>
      </c>
    </row>
    <row r="115" spans="1:6" ht="31.5">
      <c r="A115" s="87" t="s">
        <v>31</v>
      </c>
      <c r="B115" s="25" t="s">
        <v>146</v>
      </c>
      <c r="C115" s="25" t="s">
        <v>138</v>
      </c>
      <c r="D115" s="26">
        <v>9900022</v>
      </c>
      <c r="E115" s="31"/>
      <c r="F115" s="30">
        <f>F117+F116+F118</f>
        <v>6575</v>
      </c>
    </row>
    <row r="116" spans="1:6" ht="47.25" hidden="1">
      <c r="A116" s="87" t="s">
        <v>108</v>
      </c>
      <c r="B116" s="25" t="s">
        <v>146</v>
      </c>
      <c r="C116" s="25" t="s">
        <v>138</v>
      </c>
      <c r="D116" s="26">
        <v>9908022</v>
      </c>
      <c r="E116" s="31">
        <v>242</v>
      </c>
      <c r="F116" s="30">
        <v>0</v>
      </c>
    </row>
    <row r="117" spans="1:6" ht="30.75" customHeight="1">
      <c r="A117" s="87" t="s">
        <v>109</v>
      </c>
      <c r="B117" s="25" t="s">
        <v>146</v>
      </c>
      <c r="C117" s="25" t="s">
        <v>138</v>
      </c>
      <c r="D117" s="26">
        <v>9908022</v>
      </c>
      <c r="E117" s="31">
        <v>244</v>
      </c>
      <c r="F117" s="30">
        <f>6550+25-12</f>
        <v>6563</v>
      </c>
    </row>
    <row r="118" spans="1:6" ht="30.75" customHeight="1">
      <c r="A118" s="87" t="s">
        <v>106</v>
      </c>
      <c r="B118" s="25" t="s">
        <v>146</v>
      </c>
      <c r="C118" s="25" t="s">
        <v>138</v>
      </c>
      <c r="D118" s="26">
        <v>9908022</v>
      </c>
      <c r="E118" s="41" t="s">
        <v>167</v>
      </c>
      <c r="F118" s="30">
        <v>12</v>
      </c>
    </row>
    <row r="119" spans="1:6" ht="31.5" hidden="1">
      <c r="A119" s="93" t="s">
        <v>111</v>
      </c>
      <c r="B119" s="25">
        <v>500</v>
      </c>
      <c r="C119" s="39" t="s">
        <v>116</v>
      </c>
      <c r="D119" s="40" t="s">
        <v>118</v>
      </c>
      <c r="E119" s="39"/>
      <c r="F119" s="30">
        <f>F120</f>
        <v>0</v>
      </c>
    </row>
    <row r="120" spans="1:6" ht="78.75" hidden="1">
      <c r="A120" s="94" t="s">
        <v>112</v>
      </c>
      <c r="B120" s="25">
        <v>500</v>
      </c>
      <c r="C120" s="39" t="s">
        <v>116</v>
      </c>
      <c r="D120" s="40" t="s">
        <v>119</v>
      </c>
      <c r="E120" s="41"/>
      <c r="F120" s="30">
        <f>F121</f>
        <v>0</v>
      </c>
    </row>
    <row r="121" spans="1:6" ht="31.5" hidden="1">
      <c r="A121" s="94" t="s">
        <v>11</v>
      </c>
      <c r="B121" s="25">
        <v>500</v>
      </c>
      <c r="C121" s="39" t="s">
        <v>116</v>
      </c>
      <c r="D121" s="40" t="s">
        <v>119</v>
      </c>
      <c r="E121" s="39">
        <v>900</v>
      </c>
      <c r="F121" s="30">
        <v>0</v>
      </c>
    </row>
    <row r="122" spans="1:6" ht="15.75">
      <c r="A122" s="88" t="s">
        <v>32</v>
      </c>
      <c r="B122" s="28" t="s">
        <v>146</v>
      </c>
      <c r="C122" s="28" t="s">
        <v>139</v>
      </c>
      <c r="D122" s="29"/>
      <c r="E122" s="27"/>
      <c r="F122" s="33">
        <f>F123</f>
        <v>5725.4</v>
      </c>
    </row>
    <row r="123" spans="1:6" ht="15.75">
      <c r="A123" s="87" t="s">
        <v>162</v>
      </c>
      <c r="B123" s="25" t="s">
        <v>146</v>
      </c>
      <c r="C123" s="25" t="s">
        <v>139</v>
      </c>
      <c r="D123" s="26">
        <v>9000000</v>
      </c>
      <c r="E123" s="27"/>
      <c r="F123" s="30">
        <f>F124</f>
        <v>5725.4</v>
      </c>
    </row>
    <row r="124" spans="1:6" ht="47.25">
      <c r="A124" s="87" t="s">
        <v>163</v>
      </c>
      <c r="B124" s="25" t="s">
        <v>146</v>
      </c>
      <c r="C124" s="25" t="s">
        <v>139</v>
      </c>
      <c r="D124" s="26">
        <v>9900000</v>
      </c>
      <c r="E124" s="27"/>
      <c r="F124" s="30">
        <f>F125</f>
        <v>5725.4</v>
      </c>
    </row>
    <row r="125" spans="1:6" ht="15.75">
      <c r="A125" s="87" t="s">
        <v>32</v>
      </c>
      <c r="B125" s="25" t="s">
        <v>146</v>
      </c>
      <c r="C125" s="25" t="s">
        <v>139</v>
      </c>
      <c r="D125" s="26">
        <v>9900022</v>
      </c>
      <c r="E125" s="31"/>
      <c r="F125" s="30">
        <f>F126+F128+F130+F132+F134</f>
        <v>5725.4</v>
      </c>
    </row>
    <row r="126" spans="1:6" ht="15.75">
      <c r="A126" s="87" t="s">
        <v>33</v>
      </c>
      <c r="B126" s="25" t="s">
        <v>146</v>
      </c>
      <c r="C126" s="25" t="s">
        <v>139</v>
      </c>
      <c r="D126" s="26">
        <v>9900122</v>
      </c>
      <c r="E126" s="31"/>
      <c r="F126" s="30">
        <f>F127</f>
        <v>2385.4</v>
      </c>
    </row>
    <row r="127" spans="1:6" ht="30" customHeight="1">
      <c r="A127" s="87" t="s">
        <v>109</v>
      </c>
      <c r="B127" s="25" t="s">
        <v>146</v>
      </c>
      <c r="C127" s="25" t="s">
        <v>139</v>
      </c>
      <c r="D127" s="26">
        <v>9900122</v>
      </c>
      <c r="E127" s="31">
        <v>244</v>
      </c>
      <c r="F127" s="30">
        <v>2385.4</v>
      </c>
    </row>
    <row r="128" spans="1:6" ht="63">
      <c r="A128" s="87" t="s">
        <v>34</v>
      </c>
      <c r="B128" s="25" t="s">
        <v>146</v>
      </c>
      <c r="C128" s="25" t="s">
        <v>139</v>
      </c>
      <c r="D128" s="26">
        <v>9900222</v>
      </c>
      <c r="E128" s="31"/>
      <c r="F128" s="30">
        <f>F129</f>
        <v>1300</v>
      </c>
    </row>
    <row r="129" spans="1:6" ht="31.5" customHeight="1">
      <c r="A129" s="87" t="s">
        <v>109</v>
      </c>
      <c r="B129" s="25" t="s">
        <v>146</v>
      </c>
      <c r="C129" s="25" t="s">
        <v>139</v>
      </c>
      <c r="D129" s="26">
        <v>9900222</v>
      </c>
      <c r="E129" s="31">
        <v>244</v>
      </c>
      <c r="F129" s="30">
        <v>1300</v>
      </c>
    </row>
    <row r="130" spans="1:6" ht="15.75">
      <c r="A130" s="87" t="s">
        <v>35</v>
      </c>
      <c r="B130" s="25" t="s">
        <v>146</v>
      </c>
      <c r="C130" s="25" t="s">
        <v>139</v>
      </c>
      <c r="D130" s="26">
        <v>9900322</v>
      </c>
      <c r="E130" s="31"/>
      <c r="F130" s="30">
        <f>F131</f>
        <v>50</v>
      </c>
    </row>
    <row r="131" spans="1:6" ht="38.25" customHeight="1">
      <c r="A131" s="87" t="s">
        <v>109</v>
      </c>
      <c r="B131" s="25" t="s">
        <v>146</v>
      </c>
      <c r="C131" s="25" t="s">
        <v>139</v>
      </c>
      <c r="D131" s="26">
        <v>9900322</v>
      </c>
      <c r="E131" s="31">
        <v>244</v>
      </c>
      <c r="F131" s="30">
        <v>50</v>
      </c>
    </row>
    <row r="132" spans="1:6" ht="15.75">
      <c r="A132" s="87" t="s">
        <v>36</v>
      </c>
      <c r="B132" s="25" t="s">
        <v>146</v>
      </c>
      <c r="C132" s="25" t="s">
        <v>139</v>
      </c>
      <c r="D132" s="26">
        <v>9900422</v>
      </c>
      <c r="E132" s="31"/>
      <c r="F132" s="30">
        <f>F133</f>
        <v>150</v>
      </c>
    </row>
    <row r="133" spans="1:6" ht="33.75" customHeight="1">
      <c r="A133" s="87" t="s">
        <v>109</v>
      </c>
      <c r="B133" s="25" t="s">
        <v>146</v>
      </c>
      <c r="C133" s="25" t="s">
        <v>139</v>
      </c>
      <c r="D133" s="26">
        <v>9900422</v>
      </c>
      <c r="E133" s="31">
        <v>244</v>
      </c>
      <c r="F133" s="30">
        <v>150</v>
      </c>
    </row>
    <row r="134" spans="1:6" ht="36" customHeight="1">
      <c r="A134" s="87" t="s">
        <v>63</v>
      </c>
      <c r="B134" s="25" t="s">
        <v>146</v>
      </c>
      <c r="C134" s="25" t="s">
        <v>139</v>
      </c>
      <c r="D134" s="26">
        <v>9908522</v>
      </c>
      <c r="E134" s="31"/>
      <c r="F134" s="30">
        <f>F135+F136</f>
        <v>1840</v>
      </c>
    </row>
    <row r="135" spans="1:6" ht="37.5" customHeight="1">
      <c r="A135" s="87" t="s">
        <v>109</v>
      </c>
      <c r="B135" s="25" t="s">
        <v>146</v>
      </c>
      <c r="C135" s="25" t="s">
        <v>139</v>
      </c>
      <c r="D135" s="26">
        <v>9908522</v>
      </c>
      <c r="E135" s="31">
        <v>244</v>
      </c>
      <c r="F135" s="30">
        <v>1810</v>
      </c>
    </row>
    <row r="136" spans="1:6" ht="15.75">
      <c r="A136" s="87" t="s">
        <v>106</v>
      </c>
      <c r="B136" s="25" t="s">
        <v>146</v>
      </c>
      <c r="C136" s="25" t="s">
        <v>139</v>
      </c>
      <c r="D136" s="26">
        <v>9908522</v>
      </c>
      <c r="E136" s="31">
        <v>852</v>
      </c>
      <c r="F136" s="30">
        <v>30</v>
      </c>
    </row>
    <row r="137" spans="1:6" ht="15.75">
      <c r="A137" s="88" t="s">
        <v>37</v>
      </c>
      <c r="B137" s="28" t="s">
        <v>141</v>
      </c>
      <c r="C137" s="28" t="s">
        <v>137</v>
      </c>
      <c r="D137" s="29"/>
      <c r="E137" s="27"/>
      <c r="F137" s="33">
        <f>F138+F143</f>
        <v>100</v>
      </c>
    </row>
    <row r="138" spans="1:6" ht="17.25" customHeight="1">
      <c r="A138" s="88" t="s">
        <v>38</v>
      </c>
      <c r="B138" s="28" t="s">
        <v>141</v>
      </c>
      <c r="C138" s="28" t="s">
        <v>141</v>
      </c>
      <c r="D138" s="29"/>
      <c r="E138" s="27"/>
      <c r="F138" s="117">
        <f>F139</f>
        <v>100</v>
      </c>
    </row>
    <row r="139" spans="1:6" ht="15.75">
      <c r="A139" s="87" t="s">
        <v>162</v>
      </c>
      <c r="B139" s="25" t="s">
        <v>141</v>
      </c>
      <c r="C139" s="25" t="s">
        <v>141</v>
      </c>
      <c r="D139" s="26">
        <v>9000000</v>
      </c>
      <c r="E139" s="27"/>
      <c r="F139" s="117">
        <f>F140</f>
        <v>100</v>
      </c>
    </row>
    <row r="140" spans="1:6" ht="47.25">
      <c r="A140" s="87" t="s">
        <v>163</v>
      </c>
      <c r="B140" s="25" t="s">
        <v>141</v>
      </c>
      <c r="C140" s="25" t="s">
        <v>141</v>
      </c>
      <c r="D140" s="26">
        <v>9900000</v>
      </c>
      <c r="E140" s="27"/>
      <c r="F140" s="42">
        <f>F141</f>
        <v>100</v>
      </c>
    </row>
    <row r="141" spans="1:6" ht="31.5">
      <c r="A141" s="87" t="s">
        <v>39</v>
      </c>
      <c r="B141" s="25" t="s">
        <v>141</v>
      </c>
      <c r="C141" s="25" t="s">
        <v>141</v>
      </c>
      <c r="D141" s="26">
        <v>9908022</v>
      </c>
      <c r="E141" s="31"/>
      <c r="F141" s="42">
        <f>F142</f>
        <v>100</v>
      </c>
    </row>
    <row r="142" spans="1:10" ht="33.75" customHeight="1">
      <c r="A142" s="87" t="s">
        <v>109</v>
      </c>
      <c r="B142" s="25" t="s">
        <v>141</v>
      </c>
      <c r="C142" s="25" t="s">
        <v>141</v>
      </c>
      <c r="D142" s="26">
        <v>9908022</v>
      </c>
      <c r="E142" s="31">
        <v>244</v>
      </c>
      <c r="F142" s="42">
        <v>100</v>
      </c>
      <c r="J142" s="19"/>
    </row>
    <row r="143" spans="1:10" ht="15.75" hidden="1">
      <c r="A143" s="87" t="s">
        <v>55</v>
      </c>
      <c r="B143" s="25">
        <v>700</v>
      </c>
      <c r="C143" s="25">
        <v>707</v>
      </c>
      <c r="D143" s="26"/>
      <c r="E143" s="31"/>
      <c r="F143" s="42">
        <v>0</v>
      </c>
      <c r="J143" s="11"/>
    </row>
    <row r="144" spans="1:10" ht="78.75" hidden="1">
      <c r="A144" s="87" t="s">
        <v>57</v>
      </c>
      <c r="B144" s="25">
        <v>700</v>
      </c>
      <c r="C144" s="25">
        <v>707</v>
      </c>
      <c r="D144" s="26">
        <v>5221200</v>
      </c>
      <c r="E144" s="31"/>
      <c r="F144" s="42">
        <v>0</v>
      </c>
      <c r="J144" s="32"/>
    </row>
    <row r="145" spans="1:6" ht="15.75" hidden="1">
      <c r="A145" s="87" t="s">
        <v>53</v>
      </c>
      <c r="B145" s="25">
        <v>700</v>
      </c>
      <c r="C145" s="25">
        <v>707</v>
      </c>
      <c r="D145" s="26">
        <v>5221200</v>
      </c>
      <c r="E145" s="31">
        <v>10</v>
      </c>
      <c r="F145" s="42">
        <v>0</v>
      </c>
    </row>
    <row r="146" spans="1:6" ht="31.5">
      <c r="A146" s="88" t="s">
        <v>40</v>
      </c>
      <c r="B146" s="28" t="s">
        <v>148</v>
      </c>
      <c r="C146" s="28" t="s">
        <v>136</v>
      </c>
      <c r="D146" s="29"/>
      <c r="E146" s="27"/>
      <c r="F146" s="33">
        <f>F147</f>
        <v>3750</v>
      </c>
    </row>
    <row r="147" spans="1:6" ht="15.75">
      <c r="A147" s="88" t="s">
        <v>41</v>
      </c>
      <c r="B147" s="28" t="s">
        <v>148</v>
      </c>
      <c r="C147" s="28" t="s">
        <v>136</v>
      </c>
      <c r="D147" s="29"/>
      <c r="E147" s="27"/>
      <c r="F147" s="33">
        <f>F148</f>
        <v>3750</v>
      </c>
    </row>
    <row r="148" spans="1:6" ht="15.75">
      <c r="A148" s="87" t="s">
        <v>162</v>
      </c>
      <c r="B148" s="25" t="s">
        <v>148</v>
      </c>
      <c r="C148" s="25" t="s">
        <v>136</v>
      </c>
      <c r="D148" s="26">
        <v>9000000</v>
      </c>
      <c r="E148" s="27"/>
      <c r="F148" s="30">
        <f>F149</f>
        <v>3750</v>
      </c>
    </row>
    <row r="149" spans="1:6" ht="47.25">
      <c r="A149" s="87" t="s">
        <v>150</v>
      </c>
      <c r="B149" s="25" t="s">
        <v>148</v>
      </c>
      <c r="C149" s="25" t="s">
        <v>136</v>
      </c>
      <c r="D149" s="26">
        <v>9100000</v>
      </c>
      <c r="E149" s="27"/>
      <c r="F149" s="30">
        <f>F150+F155</f>
        <v>3750</v>
      </c>
    </row>
    <row r="150" spans="1:6" ht="34.5" customHeight="1">
      <c r="A150" s="87" t="s">
        <v>42</v>
      </c>
      <c r="B150" s="25" t="s">
        <v>148</v>
      </c>
      <c r="C150" s="25" t="s">
        <v>136</v>
      </c>
      <c r="D150" s="26">
        <v>9110023</v>
      </c>
      <c r="E150" s="31"/>
      <c r="F150" s="30">
        <f>SUM(F151:F154)</f>
        <v>2950</v>
      </c>
    </row>
    <row r="151" spans="1:6" ht="50.25" customHeight="1">
      <c r="A151" s="87" t="s">
        <v>117</v>
      </c>
      <c r="B151" s="25" t="s">
        <v>148</v>
      </c>
      <c r="C151" s="25" t="s">
        <v>136</v>
      </c>
      <c r="D151" s="26">
        <v>9110023</v>
      </c>
      <c r="E151" s="31">
        <v>111</v>
      </c>
      <c r="F151" s="30">
        <v>2140.2</v>
      </c>
    </row>
    <row r="152" spans="1:6" ht="47.25" hidden="1">
      <c r="A152" s="87" t="s">
        <v>108</v>
      </c>
      <c r="B152" s="25" t="s">
        <v>148</v>
      </c>
      <c r="C152" s="25" t="s">
        <v>136</v>
      </c>
      <c r="D152" s="26">
        <v>9110023</v>
      </c>
      <c r="E152" s="31">
        <v>242</v>
      </c>
      <c r="F152" s="30">
        <v>0</v>
      </c>
    </row>
    <row r="153" spans="1:6" ht="34.5" customHeight="1">
      <c r="A153" s="87" t="s">
        <v>109</v>
      </c>
      <c r="B153" s="25" t="s">
        <v>148</v>
      </c>
      <c r="C153" s="25" t="s">
        <v>136</v>
      </c>
      <c r="D153" s="26">
        <v>9110023</v>
      </c>
      <c r="E153" s="31">
        <v>244</v>
      </c>
      <c r="F153" s="30">
        <f>782.8+22</f>
        <v>804.8</v>
      </c>
    </row>
    <row r="154" spans="1:6" ht="19.5" customHeight="1">
      <c r="A154" s="87" t="s">
        <v>106</v>
      </c>
      <c r="B154" s="25" t="s">
        <v>148</v>
      </c>
      <c r="C154" s="25" t="s">
        <v>136</v>
      </c>
      <c r="D154" s="26">
        <v>9110023</v>
      </c>
      <c r="E154" s="31">
        <v>852</v>
      </c>
      <c r="F154" s="30">
        <v>5</v>
      </c>
    </row>
    <row r="155" spans="1:6" ht="15.75">
      <c r="A155" s="87" t="s">
        <v>43</v>
      </c>
      <c r="B155" s="25" t="s">
        <v>148</v>
      </c>
      <c r="C155" s="25" t="s">
        <v>136</v>
      </c>
      <c r="D155" s="26">
        <v>9120023</v>
      </c>
      <c r="E155" s="31"/>
      <c r="F155" s="30">
        <f>SUM(F156:F158)</f>
        <v>800</v>
      </c>
    </row>
    <row r="156" spans="1:6" ht="51" customHeight="1">
      <c r="A156" s="87" t="s">
        <v>117</v>
      </c>
      <c r="B156" s="25" t="s">
        <v>148</v>
      </c>
      <c r="C156" s="25" t="s">
        <v>136</v>
      </c>
      <c r="D156" s="26">
        <v>9120023</v>
      </c>
      <c r="E156" s="31">
        <v>111</v>
      </c>
      <c r="F156" s="30">
        <v>599</v>
      </c>
    </row>
    <row r="157" spans="1:6" ht="33.75" customHeight="1" hidden="1">
      <c r="A157" s="87" t="s">
        <v>108</v>
      </c>
      <c r="B157" s="25" t="s">
        <v>148</v>
      </c>
      <c r="C157" s="25" t="s">
        <v>136</v>
      </c>
      <c r="D157" s="26">
        <v>9120023</v>
      </c>
      <c r="E157" s="31">
        <v>242</v>
      </c>
      <c r="F157" s="30">
        <v>0</v>
      </c>
    </row>
    <row r="158" spans="1:10" ht="31.5" customHeight="1">
      <c r="A158" s="87" t="s">
        <v>109</v>
      </c>
      <c r="B158" s="25" t="s">
        <v>148</v>
      </c>
      <c r="C158" s="25" t="s">
        <v>136</v>
      </c>
      <c r="D158" s="26">
        <v>9120023</v>
      </c>
      <c r="E158" s="31">
        <v>244</v>
      </c>
      <c r="F158" s="30">
        <f>189.2+11.8</f>
        <v>201</v>
      </c>
      <c r="G158" s="43"/>
      <c r="H158" s="43"/>
      <c r="I158" s="43"/>
      <c r="J158" s="43"/>
    </row>
    <row r="159" spans="1:10" ht="15.75" hidden="1">
      <c r="A159" s="87" t="s">
        <v>114</v>
      </c>
      <c r="B159" s="25" t="s">
        <v>148</v>
      </c>
      <c r="C159" s="25" t="s">
        <v>136</v>
      </c>
      <c r="D159" s="26">
        <v>9200000</v>
      </c>
      <c r="E159" s="31"/>
      <c r="F159" s="30">
        <f>F160</f>
        <v>0</v>
      </c>
      <c r="G159" s="43"/>
      <c r="H159" s="43"/>
      <c r="I159" s="43"/>
      <c r="J159" s="43"/>
    </row>
    <row r="160" spans="1:10" ht="63" hidden="1">
      <c r="A160" s="87" t="s">
        <v>115</v>
      </c>
      <c r="B160" s="25" t="s">
        <v>148</v>
      </c>
      <c r="C160" s="25" t="s">
        <v>136</v>
      </c>
      <c r="D160" s="26">
        <v>9207036</v>
      </c>
      <c r="E160" s="31"/>
      <c r="F160" s="30">
        <f>F161</f>
        <v>0</v>
      </c>
      <c r="G160" s="43"/>
      <c r="H160" s="43"/>
      <c r="I160" s="43"/>
      <c r="J160" s="43"/>
    </row>
    <row r="161" spans="1:10" ht="31.5" hidden="1">
      <c r="A161" s="87" t="s">
        <v>113</v>
      </c>
      <c r="B161" s="25" t="s">
        <v>148</v>
      </c>
      <c r="C161" s="25" t="s">
        <v>136</v>
      </c>
      <c r="D161" s="26">
        <v>9207036</v>
      </c>
      <c r="E161" s="31">
        <v>111</v>
      </c>
      <c r="F161" s="30"/>
      <c r="G161" s="43"/>
      <c r="H161" s="43"/>
      <c r="I161" s="43"/>
      <c r="J161" s="43"/>
    </row>
    <row r="162" spans="1:10" ht="15.75">
      <c r="A162" s="88" t="s">
        <v>44</v>
      </c>
      <c r="B162" s="28" t="s">
        <v>149</v>
      </c>
      <c r="C162" s="28" t="s">
        <v>137</v>
      </c>
      <c r="D162" s="29"/>
      <c r="E162" s="27"/>
      <c r="F162" s="33">
        <f>F163+F168</f>
        <v>314.7</v>
      </c>
      <c r="G162" s="43"/>
      <c r="H162" s="43"/>
      <c r="I162" s="43"/>
      <c r="J162" s="43"/>
    </row>
    <row r="163" spans="1:10" ht="15.75">
      <c r="A163" s="88" t="s">
        <v>45</v>
      </c>
      <c r="B163" s="28" t="s">
        <v>149</v>
      </c>
      <c r="C163" s="28" t="s">
        <v>136</v>
      </c>
      <c r="D163" s="29"/>
      <c r="E163" s="27"/>
      <c r="F163" s="33">
        <f>F164</f>
        <v>264.7</v>
      </c>
      <c r="G163" s="43"/>
      <c r="H163" s="43"/>
      <c r="I163" s="43"/>
      <c r="J163" s="43"/>
    </row>
    <row r="164" spans="1:10" ht="15.75">
      <c r="A164" s="87" t="s">
        <v>162</v>
      </c>
      <c r="B164" s="25" t="s">
        <v>149</v>
      </c>
      <c r="C164" s="25" t="s">
        <v>136</v>
      </c>
      <c r="D164" s="26">
        <v>9000000</v>
      </c>
      <c r="E164" s="27"/>
      <c r="F164" s="33">
        <f>F165</f>
        <v>264.7</v>
      </c>
      <c r="G164" s="43"/>
      <c r="H164" s="43"/>
      <c r="I164" s="43"/>
      <c r="J164" s="43"/>
    </row>
    <row r="165" spans="1:10" ht="47.25">
      <c r="A165" s="87" t="s">
        <v>163</v>
      </c>
      <c r="B165" s="25" t="s">
        <v>149</v>
      </c>
      <c r="C165" s="25" t="s">
        <v>136</v>
      </c>
      <c r="D165" s="26">
        <v>9900000</v>
      </c>
      <c r="E165" s="27"/>
      <c r="F165" s="33">
        <f>F166</f>
        <v>264.7</v>
      </c>
      <c r="G165" s="43"/>
      <c r="H165" s="43"/>
      <c r="I165" s="43"/>
      <c r="J165" s="43"/>
    </row>
    <row r="166" spans="1:10" ht="31.5">
      <c r="A166" s="87" t="s">
        <v>46</v>
      </c>
      <c r="B166" s="25" t="s">
        <v>149</v>
      </c>
      <c r="C166" s="25" t="s">
        <v>136</v>
      </c>
      <c r="D166" s="26">
        <v>9900022</v>
      </c>
      <c r="E166" s="31"/>
      <c r="F166" s="30">
        <f>F167</f>
        <v>264.7</v>
      </c>
      <c r="G166" s="43"/>
      <c r="H166" s="43"/>
      <c r="I166" s="43"/>
      <c r="J166" s="43"/>
    </row>
    <row r="167" spans="1:10" ht="47.25">
      <c r="A167" s="87" t="s">
        <v>125</v>
      </c>
      <c r="B167" s="25" t="s">
        <v>149</v>
      </c>
      <c r="C167" s="25" t="s">
        <v>136</v>
      </c>
      <c r="D167" s="26">
        <v>9900022</v>
      </c>
      <c r="E167" s="31">
        <v>313</v>
      </c>
      <c r="F167" s="30">
        <v>264.7</v>
      </c>
      <c r="G167" s="43"/>
      <c r="H167" s="43"/>
      <c r="I167" s="43"/>
      <c r="J167" s="43"/>
    </row>
    <row r="168" spans="1:10" ht="15.75">
      <c r="A168" s="88" t="s">
        <v>164</v>
      </c>
      <c r="B168" s="28" t="s">
        <v>149</v>
      </c>
      <c r="C168" s="28" t="s">
        <v>139</v>
      </c>
      <c r="D168" s="29"/>
      <c r="E168" s="27"/>
      <c r="F168" s="33">
        <f>F169</f>
        <v>50</v>
      </c>
      <c r="G168" s="43"/>
      <c r="H168" s="43"/>
      <c r="I168" s="43"/>
      <c r="J168" s="43"/>
    </row>
    <row r="169" spans="1:10" ht="15.75">
      <c r="A169" s="87" t="s">
        <v>162</v>
      </c>
      <c r="B169" s="25" t="s">
        <v>149</v>
      </c>
      <c r="C169" s="25" t="s">
        <v>139</v>
      </c>
      <c r="D169" s="26">
        <v>9000000</v>
      </c>
      <c r="E169" s="31"/>
      <c r="F169" s="30">
        <f>F170</f>
        <v>50</v>
      </c>
      <c r="G169" s="43"/>
      <c r="H169" s="43"/>
      <c r="I169" s="43"/>
      <c r="J169" s="43"/>
    </row>
    <row r="170" spans="1:10" ht="47.25">
      <c r="A170" s="87" t="s">
        <v>163</v>
      </c>
      <c r="B170" s="25" t="s">
        <v>149</v>
      </c>
      <c r="C170" s="25" t="s">
        <v>139</v>
      </c>
      <c r="D170" s="26">
        <v>9900000</v>
      </c>
      <c r="E170" s="98"/>
      <c r="F170" s="118">
        <f>F171</f>
        <v>50</v>
      </c>
      <c r="G170" s="43"/>
      <c r="H170" s="43"/>
      <c r="I170" s="43"/>
      <c r="J170" s="43"/>
    </row>
    <row r="171" spans="1:10" ht="31.5">
      <c r="A171" s="87" t="s">
        <v>135</v>
      </c>
      <c r="B171" s="25" t="s">
        <v>149</v>
      </c>
      <c r="C171" s="25" t="s">
        <v>139</v>
      </c>
      <c r="D171" s="26">
        <v>9900022</v>
      </c>
      <c r="E171" s="31"/>
      <c r="F171" s="118">
        <f>F172</f>
        <v>50</v>
      </c>
      <c r="G171" s="43"/>
      <c r="H171" s="43"/>
      <c r="I171" s="43"/>
      <c r="J171" s="43"/>
    </row>
    <row r="172" spans="1:10" ht="48" thickBot="1">
      <c r="A172" s="95" t="s">
        <v>109</v>
      </c>
      <c r="B172" s="44" t="s">
        <v>149</v>
      </c>
      <c r="C172" s="44" t="s">
        <v>139</v>
      </c>
      <c r="D172" s="45">
        <v>9900022</v>
      </c>
      <c r="E172" s="119">
        <v>244</v>
      </c>
      <c r="F172" s="46">
        <v>50</v>
      </c>
      <c r="G172" s="43"/>
      <c r="H172" s="43"/>
      <c r="I172" s="43"/>
      <c r="J172" s="43"/>
    </row>
    <row r="173" spans="7:10" ht="15.75">
      <c r="G173" s="43"/>
      <c r="H173" s="43"/>
      <c r="I173" s="43"/>
      <c r="J173" s="43"/>
    </row>
    <row r="174" spans="7:10" ht="15.75">
      <c r="G174" s="43"/>
      <c r="H174" s="43"/>
      <c r="I174" s="43"/>
      <c r="J174" s="43"/>
    </row>
    <row r="175" ht="15.75">
      <c r="F175" s="43"/>
    </row>
    <row r="176" spans="1:6" ht="15.75">
      <c r="A176" s="43"/>
      <c r="B176" s="47"/>
      <c r="C176" s="47"/>
      <c r="D176" s="48"/>
      <c r="E176" s="43"/>
      <c r="F176" s="43"/>
    </row>
    <row r="177" spans="1:6" ht="15.75">
      <c r="A177" s="43"/>
      <c r="B177" s="47"/>
      <c r="C177" s="47"/>
      <c r="D177" s="48"/>
      <c r="E177" s="43"/>
      <c r="F177" s="49"/>
    </row>
    <row r="178" spans="1:6" ht="15.75">
      <c r="A178" s="43"/>
      <c r="B178" s="47"/>
      <c r="C178" s="47"/>
      <c r="D178" s="48"/>
      <c r="E178" s="43"/>
      <c r="F178" s="49"/>
    </row>
    <row r="179" spans="1:6" ht="15.75">
      <c r="A179" s="53"/>
      <c r="B179" s="47"/>
      <c r="C179" s="50"/>
      <c r="D179" s="51"/>
      <c r="E179" s="52"/>
      <c r="F179" s="54"/>
    </row>
    <row r="180" spans="1:6" ht="15.75">
      <c r="A180" s="53"/>
      <c r="B180" s="47"/>
      <c r="C180" s="50"/>
      <c r="D180" s="51"/>
      <c r="E180" s="52"/>
      <c r="F180" s="55"/>
    </row>
    <row r="181" spans="1:6" ht="15.75">
      <c r="A181" s="59"/>
      <c r="B181" s="47"/>
      <c r="C181" s="56"/>
      <c r="D181" s="57"/>
      <c r="E181" s="58"/>
      <c r="F181" s="55"/>
    </row>
    <row r="182" spans="1:6" ht="15.75">
      <c r="A182" s="62"/>
      <c r="B182" s="47"/>
      <c r="C182" s="60"/>
      <c r="D182" s="61"/>
      <c r="E182" s="16"/>
      <c r="F182" s="55"/>
    </row>
    <row r="183" spans="1:6" ht="15.75">
      <c r="A183" s="62"/>
      <c r="B183" s="47"/>
      <c r="C183" s="60"/>
      <c r="D183" s="61"/>
      <c r="E183" s="16"/>
      <c r="F183" s="43"/>
    </row>
    <row r="184" spans="1:6" ht="15.75">
      <c r="A184" s="62"/>
      <c r="B184" s="47"/>
      <c r="C184" s="60"/>
      <c r="D184" s="61"/>
      <c r="E184" s="60"/>
      <c r="F184" s="43"/>
    </row>
    <row r="185" spans="1:6" ht="15.75">
      <c r="A185" s="43"/>
      <c r="B185" s="47"/>
      <c r="C185" s="47"/>
      <c r="D185" s="48"/>
      <c r="E185" s="43"/>
      <c r="F185" s="43"/>
    </row>
    <row r="186" spans="1:6" ht="15.75">
      <c r="A186" s="43"/>
      <c r="B186" s="47"/>
      <c r="C186" s="47"/>
      <c r="D186" s="48"/>
      <c r="E186" s="43"/>
      <c r="F186" s="43"/>
    </row>
    <row r="187" spans="1:5" ht="15.75">
      <c r="A187" s="43"/>
      <c r="B187" s="47"/>
      <c r="C187" s="47"/>
      <c r="D187" s="48"/>
      <c r="E187" s="43"/>
    </row>
  </sheetData>
  <sheetProtection/>
  <mergeCells count="8">
    <mergeCell ref="A8:F8"/>
    <mergeCell ref="A6:F6"/>
    <mergeCell ref="A7:F7"/>
    <mergeCell ref="E1:G1"/>
    <mergeCell ref="D2:G2"/>
    <mergeCell ref="D3:G3"/>
    <mergeCell ref="D4:G4"/>
    <mergeCell ref="D5:G5"/>
  </mergeCells>
  <printOptions/>
  <pageMargins left="0.6299212598425197" right="0.2362204724409449" top="0.7480314960629921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48.125" style="9" customWidth="1"/>
    <col min="2" max="3" width="5.75390625" style="19" customWidth="1"/>
    <col min="4" max="4" width="6.00390625" style="19" customWidth="1"/>
    <col min="5" max="5" width="11.25390625" style="18" customWidth="1"/>
    <col min="6" max="6" width="5.625" style="9" customWidth="1"/>
    <col min="7" max="7" width="15.875" style="67" customWidth="1"/>
  </cols>
  <sheetData>
    <row r="1" spans="1:7" s="9" customFormat="1" ht="18" customHeight="1">
      <c r="A1" s="14"/>
      <c r="B1" s="14"/>
      <c r="C1" s="15"/>
      <c r="D1" s="15"/>
      <c r="E1" s="202" t="s">
        <v>151</v>
      </c>
      <c r="F1" s="209"/>
      <c r="G1" s="210"/>
    </row>
    <row r="2" spans="1:7" s="9" customFormat="1" ht="15.75">
      <c r="A2" s="14"/>
      <c r="B2" s="14"/>
      <c r="C2" s="15"/>
      <c r="D2" s="203" t="s">
        <v>0</v>
      </c>
      <c r="E2" s="211"/>
      <c r="F2" s="211"/>
      <c r="G2" s="211"/>
    </row>
    <row r="3" spans="1:7" s="9" customFormat="1" ht="15.75">
      <c r="A3" s="14"/>
      <c r="B3" s="14"/>
      <c r="C3" s="15"/>
      <c r="D3" s="212" t="s">
        <v>1</v>
      </c>
      <c r="E3" s="213"/>
      <c r="F3" s="213"/>
      <c r="G3" s="213"/>
    </row>
    <row r="4" spans="1:10" s="9" customFormat="1" ht="15.75">
      <c r="A4" s="14"/>
      <c r="B4" s="14"/>
      <c r="C4" s="15"/>
      <c r="D4" s="211" t="s">
        <v>279</v>
      </c>
      <c r="E4" s="211"/>
      <c r="F4" s="211"/>
      <c r="G4" s="211"/>
      <c r="H4" s="17"/>
      <c r="I4" s="17"/>
      <c r="J4" s="17"/>
    </row>
    <row r="5" spans="1:7" s="9" customFormat="1" ht="18" customHeight="1">
      <c r="A5" s="14"/>
      <c r="B5" s="14"/>
      <c r="C5" s="15"/>
      <c r="D5" s="202" t="s">
        <v>124</v>
      </c>
      <c r="E5" s="202"/>
      <c r="F5" s="202"/>
      <c r="G5" s="202"/>
    </row>
    <row r="6" spans="1:6" ht="15.75">
      <c r="A6"/>
      <c r="E6" s="19"/>
      <c r="F6" s="19"/>
    </row>
    <row r="7" spans="1:7" ht="16.5">
      <c r="A7" s="205" t="s">
        <v>153</v>
      </c>
      <c r="B7" s="205"/>
      <c r="C7" s="205"/>
      <c r="D7" s="205"/>
      <c r="E7" s="205"/>
      <c r="F7" s="205"/>
      <c r="G7" s="205"/>
    </row>
    <row r="8" spans="1:7" ht="21" customHeight="1">
      <c r="A8" s="214" t="s">
        <v>154</v>
      </c>
      <c r="B8" s="214"/>
      <c r="C8" s="214"/>
      <c r="D8" s="214"/>
      <c r="E8" s="214"/>
      <c r="F8" s="214"/>
      <c r="G8" s="214"/>
    </row>
    <row r="9" spans="1:7" ht="16.5">
      <c r="A9" s="205" t="s">
        <v>105</v>
      </c>
      <c r="B9" s="205"/>
      <c r="C9" s="205"/>
      <c r="D9" s="205"/>
      <c r="E9" s="205"/>
      <c r="F9" s="205"/>
      <c r="G9" s="205"/>
    </row>
    <row r="10" spans="1:6" ht="15.75">
      <c r="A10"/>
      <c r="E10" s="19"/>
      <c r="F10" s="19"/>
    </row>
    <row r="11" spans="1:7" ht="16.5" thickBot="1">
      <c r="A11" s="20"/>
      <c r="G11" s="68"/>
    </row>
    <row r="12" spans="1:7" s="77" customFormat="1" ht="50.25" customHeight="1">
      <c r="A12" s="96" t="s">
        <v>6</v>
      </c>
      <c r="B12" s="73" t="s">
        <v>256</v>
      </c>
      <c r="C12" s="73" t="s">
        <v>2</v>
      </c>
      <c r="D12" s="73" t="s">
        <v>3</v>
      </c>
      <c r="E12" s="74" t="s">
        <v>4</v>
      </c>
      <c r="F12" s="75" t="s">
        <v>5</v>
      </c>
      <c r="G12" s="76" t="s">
        <v>7</v>
      </c>
    </row>
    <row r="13" spans="1:7" ht="15.75">
      <c r="A13" s="110">
        <v>1</v>
      </c>
      <c r="B13" s="106">
        <v>2</v>
      </c>
      <c r="C13" s="106" t="s">
        <v>155</v>
      </c>
      <c r="D13" s="106" t="s">
        <v>156</v>
      </c>
      <c r="E13" s="109">
        <v>5</v>
      </c>
      <c r="F13" s="108">
        <v>6</v>
      </c>
      <c r="G13" s="111">
        <v>7</v>
      </c>
    </row>
    <row r="14" spans="1:7" ht="15.75">
      <c r="A14" s="112" t="s">
        <v>258</v>
      </c>
      <c r="B14" s="106"/>
      <c r="C14" s="106"/>
      <c r="D14" s="106"/>
      <c r="E14" s="107"/>
      <c r="F14" s="108"/>
      <c r="G14" s="117">
        <f>G15</f>
        <v>40772.9</v>
      </c>
    </row>
    <row r="15" spans="1:7" ht="31.5">
      <c r="A15" s="112" t="s">
        <v>257</v>
      </c>
      <c r="B15" s="197" t="s">
        <v>152</v>
      </c>
      <c r="C15" s="106"/>
      <c r="D15" s="106"/>
      <c r="E15" s="107"/>
      <c r="F15" s="108"/>
      <c r="G15" s="117">
        <f>G16+G61+G68+G77+G95+G140+G149+G165</f>
        <v>40772.9</v>
      </c>
    </row>
    <row r="16" spans="1:7" ht="15.75">
      <c r="A16" s="88" t="s">
        <v>8</v>
      </c>
      <c r="B16" s="28" t="s">
        <v>152</v>
      </c>
      <c r="C16" s="28" t="s">
        <v>136</v>
      </c>
      <c r="D16" s="28" t="s">
        <v>137</v>
      </c>
      <c r="E16" s="29"/>
      <c r="F16" s="27"/>
      <c r="G16" s="33">
        <f>G17+G22+G28+G46+G51+G56</f>
        <v>10443.6</v>
      </c>
    </row>
    <row r="17" spans="1:7" s="66" customFormat="1" ht="31.5">
      <c r="A17" s="88" t="s">
        <v>128</v>
      </c>
      <c r="B17" s="28" t="s">
        <v>152</v>
      </c>
      <c r="C17" s="28" t="s">
        <v>136</v>
      </c>
      <c r="D17" s="28" t="s">
        <v>138</v>
      </c>
      <c r="E17" s="29"/>
      <c r="F17" s="27"/>
      <c r="G17" s="33">
        <f>G18</f>
        <v>829.7</v>
      </c>
    </row>
    <row r="18" spans="1:7" ht="15.75">
      <c r="A18" s="87" t="s">
        <v>162</v>
      </c>
      <c r="B18" s="25" t="s">
        <v>152</v>
      </c>
      <c r="C18" s="25" t="s">
        <v>136</v>
      </c>
      <c r="D18" s="25" t="s">
        <v>138</v>
      </c>
      <c r="E18" s="26">
        <v>9000000</v>
      </c>
      <c r="F18" s="27"/>
      <c r="G18" s="30">
        <f>G19</f>
        <v>829.7</v>
      </c>
    </row>
    <row r="19" spans="1:7" ht="47.25">
      <c r="A19" s="87" t="s">
        <v>163</v>
      </c>
      <c r="B19" s="25" t="s">
        <v>152</v>
      </c>
      <c r="C19" s="25" t="s">
        <v>136</v>
      </c>
      <c r="D19" s="25" t="s">
        <v>138</v>
      </c>
      <c r="E19" s="26">
        <v>9900000</v>
      </c>
      <c r="F19" s="27"/>
      <c r="G19" s="30">
        <f>G20</f>
        <v>829.7</v>
      </c>
    </row>
    <row r="20" spans="1:7" s="65" customFormat="1" ht="31.5">
      <c r="A20" s="87" t="s">
        <v>131</v>
      </c>
      <c r="B20" s="25" t="s">
        <v>152</v>
      </c>
      <c r="C20" s="25" t="s">
        <v>136</v>
      </c>
      <c r="D20" s="25" t="s">
        <v>138</v>
      </c>
      <c r="E20" s="26">
        <v>9900121</v>
      </c>
      <c r="F20" s="31"/>
      <c r="G20" s="30">
        <f>G21</f>
        <v>829.7</v>
      </c>
    </row>
    <row r="21" spans="1:7" ht="31.5">
      <c r="A21" s="87" t="s">
        <v>107</v>
      </c>
      <c r="B21" s="25" t="s">
        <v>152</v>
      </c>
      <c r="C21" s="25" t="s">
        <v>136</v>
      </c>
      <c r="D21" s="25" t="s">
        <v>138</v>
      </c>
      <c r="E21" s="26">
        <v>9900121</v>
      </c>
      <c r="F21" s="31">
        <v>121</v>
      </c>
      <c r="G21" s="30">
        <v>829.7</v>
      </c>
    </row>
    <row r="22" spans="1:7" s="66" customFormat="1" ht="78.75">
      <c r="A22" s="88" t="s">
        <v>9</v>
      </c>
      <c r="B22" s="28" t="s">
        <v>152</v>
      </c>
      <c r="C22" s="28" t="s">
        <v>136</v>
      </c>
      <c r="D22" s="28" t="s">
        <v>139</v>
      </c>
      <c r="E22" s="29"/>
      <c r="F22" s="27"/>
      <c r="G22" s="33">
        <f>G23</f>
        <v>225.5</v>
      </c>
    </row>
    <row r="23" spans="1:7" ht="15.75">
      <c r="A23" s="87" t="s">
        <v>162</v>
      </c>
      <c r="B23" s="25" t="s">
        <v>152</v>
      </c>
      <c r="C23" s="25" t="s">
        <v>136</v>
      </c>
      <c r="D23" s="25" t="s">
        <v>139</v>
      </c>
      <c r="E23" s="26">
        <v>9000000</v>
      </c>
      <c r="F23" s="27"/>
      <c r="G23" s="33">
        <f>G24</f>
        <v>225.5</v>
      </c>
    </row>
    <row r="24" spans="1:7" ht="47.25">
      <c r="A24" s="87" t="s">
        <v>163</v>
      </c>
      <c r="B24" s="25" t="s">
        <v>152</v>
      </c>
      <c r="C24" s="25" t="s">
        <v>136</v>
      </c>
      <c r="D24" s="25" t="s">
        <v>139</v>
      </c>
      <c r="E24" s="26">
        <v>9900000</v>
      </c>
      <c r="F24" s="27"/>
      <c r="G24" s="30">
        <f>G25</f>
        <v>225.5</v>
      </c>
    </row>
    <row r="25" spans="1:7" s="65" customFormat="1" ht="31.5">
      <c r="A25" s="87" t="s">
        <v>126</v>
      </c>
      <c r="B25" s="25" t="s">
        <v>152</v>
      </c>
      <c r="C25" s="25" t="s">
        <v>136</v>
      </c>
      <c r="D25" s="25" t="s">
        <v>139</v>
      </c>
      <c r="E25" s="26">
        <v>9900021</v>
      </c>
      <c r="F25" s="31"/>
      <c r="G25" s="30">
        <f>G26+G27</f>
        <v>225.5</v>
      </c>
    </row>
    <row r="26" spans="1:7" ht="36" customHeight="1">
      <c r="A26" s="87" t="s">
        <v>109</v>
      </c>
      <c r="B26" s="25" t="s">
        <v>152</v>
      </c>
      <c r="C26" s="25" t="s">
        <v>136</v>
      </c>
      <c r="D26" s="25" t="s">
        <v>139</v>
      </c>
      <c r="E26" s="26">
        <v>9900021</v>
      </c>
      <c r="F26" s="31">
        <v>244</v>
      </c>
      <c r="G26" s="30">
        <v>215</v>
      </c>
    </row>
    <row r="27" spans="1:7" ht="15.75">
      <c r="A27" s="87" t="s">
        <v>106</v>
      </c>
      <c r="B27" s="25" t="s">
        <v>152</v>
      </c>
      <c r="C27" s="25" t="s">
        <v>136</v>
      </c>
      <c r="D27" s="25" t="s">
        <v>139</v>
      </c>
      <c r="E27" s="26">
        <v>9900021</v>
      </c>
      <c r="F27" s="31">
        <v>852</v>
      </c>
      <c r="G27" s="30">
        <v>10.5</v>
      </c>
    </row>
    <row r="28" spans="1:7" s="66" customFormat="1" ht="24" customHeight="1">
      <c r="A28" s="88" t="s">
        <v>127</v>
      </c>
      <c r="B28" s="28" t="s">
        <v>152</v>
      </c>
      <c r="C28" s="28" t="s">
        <v>136</v>
      </c>
      <c r="D28" s="28" t="s">
        <v>140</v>
      </c>
      <c r="E28" s="29"/>
      <c r="F28" s="27"/>
      <c r="G28" s="33">
        <f>G29</f>
        <v>8638.4</v>
      </c>
    </row>
    <row r="29" spans="1:7" ht="15.75">
      <c r="A29" s="87" t="s">
        <v>162</v>
      </c>
      <c r="B29" s="25" t="s">
        <v>152</v>
      </c>
      <c r="C29" s="25" t="s">
        <v>136</v>
      </c>
      <c r="D29" s="25" t="s">
        <v>140</v>
      </c>
      <c r="E29" s="26">
        <v>9000000</v>
      </c>
      <c r="F29" s="27"/>
      <c r="G29" s="30">
        <f>G30</f>
        <v>8638.4</v>
      </c>
    </row>
    <row r="30" spans="1:7" ht="47.25">
      <c r="A30" s="87" t="s">
        <v>163</v>
      </c>
      <c r="B30" s="25" t="s">
        <v>152</v>
      </c>
      <c r="C30" s="25" t="s">
        <v>136</v>
      </c>
      <c r="D30" s="25" t="s">
        <v>140</v>
      </c>
      <c r="E30" s="26">
        <v>9900000</v>
      </c>
      <c r="F30" s="27"/>
      <c r="G30" s="30">
        <f>G31+G37+G40+G43</f>
        <v>8638.4</v>
      </c>
    </row>
    <row r="31" spans="1:7" s="65" customFormat="1" ht="31.5">
      <c r="A31" s="87" t="s">
        <v>129</v>
      </c>
      <c r="B31" s="25" t="s">
        <v>152</v>
      </c>
      <c r="C31" s="25" t="s">
        <v>136</v>
      </c>
      <c r="D31" s="25" t="s">
        <v>140</v>
      </c>
      <c r="E31" s="26">
        <v>9900021</v>
      </c>
      <c r="F31" s="31"/>
      <c r="G31" s="30">
        <f>SUM(G32:G35)</f>
        <v>7102.299999999999</v>
      </c>
    </row>
    <row r="32" spans="1:7" ht="31.5">
      <c r="A32" s="87" t="s">
        <v>107</v>
      </c>
      <c r="B32" s="25" t="s">
        <v>152</v>
      </c>
      <c r="C32" s="25" t="s">
        <v>136</v>
      </c>
      <c r="D32" s="25" t="s">
        <v>140</v>
      </c>
      <c r="E32" s="26">
        <v>9900021</v>
      </c>
      <c r="F32" s="31">
        <v>121</v>
      </c>
      <c r="G32" s="30">
        <v>4399.4</v>
      </c>
    </row>
    <row r="33" spans="1:7" ht="47.25" hidden="1">
      <c r="A33" s="87" t="s">
        <v>108</v>
      </c>
      <c r="B33" s="25" t="s">
        <v>152</v>
      </c>
      <c r="C33" s="25" t="s">
        <v>136</v>
      </c>
      <c r="D33" s="25" t="s">
        <v>140</v>
      </c>
      <c r="E33" s="26">
        <v>9900021</v>
      </c>
      <c r="F33" s="31">
        <v>242</v>
      </c>
      <c r="G33" s="30">
        <v>0</v>
      </c>
    </row>
    <row r="34" spans="1:7" ht="36.75" customHeight="1">
      <c r="A34" s="87" t="s">
        <v>109</v>
      </c>
      <c r="B34" s="25" t="s">
        <v>152</v>
      </c>
      <c r="C34" s="25" t="s">
        <v>136</v>
      </c>
      <c r="D34" s="25" t="s">
        <v>140</v>
      </c>
      <c r="E34" s="26">
        <v>9900021</v>
      </c>
      <c r="F34" s="31">
        <v>244</v>
      </c>
      <c r="G34" s="30">
        <f>1981.5+691.4-20</f>
        <v>2652.9</v>
      </c>
    </row>
    <row r="35" spans="1:7" ht="15.75">
      <c r="A35" s="87" t="s">
        <v>106</v>
      </c>
      <c r="B35" s="25" t="s">
        <v>152</v>
      </c>
      <c r="C35" s="25" t="s">
        <v>136</v>
      </c>
      <c r="D35" s="25" t="s">
        <v>140</v>
      </c>
      <c r="E35" s="26">
        <v>9900021</v>
      </c>
      <c r="F35" s="31">
        <v>852</v>
      </c>
      <c r="G35" s="30">
        <f>30+20</f>
        <v>50</v>
      </c>
    </row>
    <row r="36" spans="1:7" ht="15.75" hidden="1">
      <c r="A36" s="87" t="s">
        <v>12</v>
      </c>
      <c r="B36" s="25" t="s">
        <v>152</v>
      </c>
      <c r="C36" s="25" t="s">
        <v>136</v>
      </c>
      <c r="D36" s="25" t="s">
        <v>140</v>
      </c>
      <c r="E36" s="26" t="s">
        <v>10</v>
      </c>
      <c r="F36" s="31">
        <v>17</v>
      </c>
      <c r="G36" s="30">
        <v>0</v>
      </c>
    </row>
    <row r="37" spans="1:7" s="65" customFormat="1" ht="31.5">
      <c r="A37" s="88" t="s">
        <v>130</v>
      </c>
      <c r="B37" s="28" t="s">
        <v>152</v>
      </c>
      <c r="C37" s="28" t="s">
        <v>136</v>
      </c>
      <c r="D37" s="28" t="s">
        <v>140</v>
      </c>
      <c r="E37" s="29">
        <v>9900121</v>
      </c>
      <c r="F37" s="27"/>
      <c r="G37" s="33">
        <f>SUM(G38:G39)</f>
        <v>953.7</v>
      </c>
    </row>
    <row r="38" spans="1:7" ht="31.5">
      <c r="A38" s="87" t="s">
        <v>107</v>
      </c>
      <c r="B38" s="25" t="s">
        <v>152</v>
      </c>
      <c r="C38" s="25" t="s">
        <v>136</v>
      </c>
      <c r="D38" s="25" t="s">
        <v>140</v>
      </c>
      <c r="E38" s="26">
        <v>9900121</v>
      </c>
      <c r="F38" s="31">
        <v>121</v>
      </c>
      <c r="G38" s="30">
        <v>829.7</v>
      </c>
    </row>
    <row r="39" spans="1:7" ht="38.25" customHeight="1">
      <c r="A39" s="87" t="s">
        <v>109</v>
      </c>
      <c r="B39" s="25" t="s">
        <v>152</v>
      </c>
      <c r="C39" s="25" t="s">
        <v>136</v>
      </c>
      <c r="D39" s="25" t="s">
        <v>140</v>
      </c>
      <c r="E39" s="26">
        <v>9900121</v>
      </c>
      <c r="F39" s="31">
        <v>244</v>
      </c>
      <c r="G39" s="30">
        <v>124</v>
      </c>
    </row>
    <row r="40" spans="1:7" s="65" customFormat="1" ht="63">
      <c r="A40" s="87" t="s">
        <v>132</v>
      </c>
      <c r="B40" s="25" t="s">
        <v>152</v>
      </c>
      <c r="C40" s="25" t="s">
        <v>136</v>
      </c>
      <c r="D40" s="25" t="s">
        <v>140</v>
      </c>
      <c r="E40" s="26">
        <v>9907134</v>
      </c>
      <c r="F40" s="31"/>
      <c r="G40" s="30">
        <f>SUM(G41:G42)</f>
        <v>512.4</v>
      </c>
    </row>
    <row r="41" spans="1:7" ht="31.5">
      <c r="A41" s="87" t="s">
        <v>107</v>
      </c>
      <c r="B41" s="25" t="s">
        <v>152</v>
      </c>
      <c r="C41" s="25" t="s">
        <v>136</v>
      </c>
      <c r="D41" s="25" t="s">
        <v>140</v>
      </c>
      <c r="E41" s="26">
        <v>9907134</v>
      </c>
      <c r="F41" s="31">
        <v>121</v>
      </c>
      <c r="G41" s="30">
        <v>476.2</v>
      </c>
    </row>
    <row r="42" spans="1:7" ht="36" customHeight="1">
      <c r="A42" s="87" t="s">
        <v>109</v>
      </c>
      <c r="B42" s="25" t="s">
        <v>152</v>
      </c>
      <c r="C42" s="25" t="s">
        <v>136</v>
      </c>
      <c r="D42" s="25" t="s">
        <v>140</v>
      </c>
      <c r="E42" s="26">
        <v>9907134</v>
      </c>
      <c r="F42" s="31">
        <v>244</v>
      </c>
      <c r="G42" s="30">
        <v>36.2</v>
      </c>
    </row>
    <row r="43" spans="1:7" s="65" customFormat="1" ht="15.75">
      <c r="A43" s="97" t="s">
        <v>47</v>
      </c>
      <c r="B43" s="25" t="s">
        <v>152</v>
      </c>
      <c r="C43" s="25" t="s">
        <v>136</v>
      </c>
      <c r="D43" s="25" t="s">
        <v>140</v>
      </c>
      <c r="E43" s="26">
        <v>9900500</v>
      </c>
      <c r="F43" s="31"/>
      <c r="G43" s="30">
        <f>G44</f>
        <v>70</v>
      </c>
    </row>
    <row r="44" spans="1:7" ht="47.25">
      <c r="A44" s="97" t="s">
        <v>133</v>
      </c>
      <c r="B44" s="25" t="s">
        <v>152</v>
      </c>
      <c r="C44" s="25" t="s">
        <v>136</v>
      </c>
      <c r="D44" s="25" t="s">
        <v>140</v>
      </c>
      <c r="E44" s="26">
        <v>9900501</v>
      </c>
      <c r="F44" s="31"/>
      <c r="G44" s="30">
        <f>G45</f>
        <v>70</v>
      </c>
    </row>
    <row r="45" spans="1:7" ht="15.75">
      <c r="A45" s="87" t="s">
        <v>47</v>
      </c>
      <c r="B45" s="25" t="s">
        <v>152</v>
      </c>
      <c r="C45" s="25" t="s">
        <v>136</v>
      </c>
      <c r="D45" s="25" t="s">
        <v>140</v>
      </c>
      <c r="E45" s="26">
        <v>9900501</v>
      </c>
      <c r="F45" s="31">
        <v>540</v>
      </c>
      <c r="G45" s="30">
        <v>70</v>
      </c>
    </row>
    <row r="46" spans="1:7" s="66" customFormat="1" ht="31.5">
      <c r="A46" s="88" t="s">
        <v>120</v>
      </c>
      <c r="B46" s="28" t="s">
        <v>152</v>
      </c>
      <c r="C46" s="28" t="s">
        <v>136</v>
      </c>
      <c r="D46" s="28" t="s">
        <v>141</v>
      </c>
      <c r="E46" s="29"/>
      <c r="F46" s="27"/>
      <c r="G46" s="33">
        <f>G47</f>
        <v>250</v>
      </c>
    </row>
    <row r="47" spans="1:7" ht="15.75">
      <c r="A47" s="87" t="s">
        <v>162</v>
      </c>
      <c r="B47" s="25" t="s">
        <v>152</v>
      </c>
      <c r="C47" s="25" t="s">
        <v>136</v>
      </c>
      <c r="D47" s="25" t="s">
        <v>141</v>
      </c>
      <c r="E47" s="26">
        <v>9000000</v>
      </c>
      <c r="F47" s="27"/>
      <c r="G47" s="30">
        <f>G48</f>
        <v>250</v>
      </c>
    </row>
    <row r="48" spans="1:7" ht="47.25">
      <c r="A48" s="87" t="s">
        <v>163</v>
      </c>
      <c r="B48" s="25" t="s">
        <v>152</v>
      </c>
      <c r="C48" s="25" t="s">
        <v>136</v>
      </c>
      <c r="D48" s="25" t="s">
        <v>141</v>
      </c>
      <c r="E48" s="26">
        <v>9900000</v>
      </c>
      <c r="F48" s="27"/>
      <c r="G48" s="30">
        <f>G49</f>
        <v>250</v>
      </c>
    </row>
    <row r="49" spans="1:7" ht="31.5">
      <c r="A49" s="87" t="s">
        <v>135</v>
      </c>
      <c r="B49" s="25" t="s">
        <v>152</v>
      </c>
      <c r="C49" s="25" t="s">
        <v>136</v>
      </c>
      <c r="D49" s="25" t="s">
        <v>141</v>
      </c>
      <c r="E49" s="26">
        <v>9900022</v>
      </c>
      <c r="F49" s="31"/>
      <c r="G49" s="30">
        <f>G50</f>
        <v>250</v>
      </c>
    </row>
    <row r="50" spans="1:7" ht="39" customHeight="1">
      <c r="A50" s="87" t="s">
        <v>109</v>
      </c>
      <c r="B50" s="25" t="s">
        <v>152</v>
      </c>
      <c r="C50" s="25" t="s">
        <v>136</v>
      </c>
      <c r="D50" s="25" t="s">
        <v>141</v>
      </c>
      <c r="E50" s="26">
        <v>9900022</v>
      </c>
      <c r="F50" s="31">
        <v>244</v>
      </c>
      <c r="G50" s="30">
        <v>250</v>
      </c>
    </row>
    <row r="51" spans="1:7" ht="15.75">
      <c r="A51" s="88" t="s">
        <v>13</v>
      </c>
      <c r="B51" s="25" t="s">
        <v>152</v>
      </c>
      <c r="C51" s="28" t="s">
        <v>136</v>
      </c>
      <c r="D51" s="28" t="s">
        <v>142</v>
      </c>
      <c r="E51" s="29"/>
      <c r="F51" s="27"/>
      <c r="G51" s="33">
        <f>G52</f>
        <v>200</v>
      </c>
    </row>
    <row r="52" spans="1:7" ht="15.75">
      <c r="A52" s="87" t="s">
        <v>162</v>
      </c>
      <c r="B52" s="25" t="s">
        <v>152</v>
      </c>
      <c r="C52" s="25" t="s">
        <v>136</v>
      </c>
      <c r="D52" s="25" t="s">
        <v>142</v>
      </c>
      <c r="E52" s="26">
        <v>9000000</v>
      </c>
      <c r="F52" s="27"/>
      <c r="G52" s="30">
        <f>G53</f>
        <v>200</v>
      </c>
    </row>
    <row r="53" spans="1:7" ht="47.25">
      <c r="A53" s="87" t="s">
        <v>163</v>
      </c>
      <c r="B53" s="25" t="s">
        <v>152</v>
      </c>
      <c r="C53" s="25" t="s">
        <v>136</v>
      </c>
      <c r="D53" s="25" t="s">
        <v>142</v>
      </c>
      <c r="E53" s="26">
        <v>9900000</v>
      </c>
      <c r="F53" s="27"/>
      <c r="G53" s="30">
        <f>G54</f>
        <v>200</v>
      </c>
    </row>
    <row r="54" spans="1:7" ht="31.5">
      <c r="A54" s="87" t="s">
        <v>135</v>
      </c>
      <c r="B54" s="25" t="s">
        <v>152</v>
      </c>
      <c r="C54" s="25" t="s">
        <v>136</v>
      </c>
      <c r="D54" s="25" t="s">
        <v>142</v>
      </c>
      <c r="E54" s="26">
        <v>9900022</v>
      </c>
      <c r="F54" s="31"/>
      <c r="G54" s="30">
        <f>G55</f>
        <v>200</v>
      </c>
    </row>
    <row r="55" spans="1:7" ht="15.75">
      <c r="A55" s="87" t="s">
        <v>134</v>
      </c>
      <c r="B55" s="25" t="s">
        <v>152</v>
      </c>
      <c r="C55" s="25" t="s">
        <v>136</v>
      </c>
      <c r="D55" s="25" t="s">
        <v>142</v>
      </c>
      <c r="E55" s="26">
        <v>9900022</v>
      </c>
      <c r="F55" s="31">
        <v>870</v>
      </c>
      <c r="G55" s="30">
        <v>200</v>
      </c>
    </row>
    <row r="56" spans="1:7" ht="15.75">
      <c r="A56" s="88" t="s">
        <v>59</v>
      </c>
      <c r="B56" s="25" t="s">
        <v>152</v>
      </c>
      <c r="C56" s="28" t="s">
        <v>136</v>
      </c>
      <c r="D56" s="28" t="s">
        <v>143</v>
      </c>
      <c r="E56" s="29"/>
      <c r="F56" s="27"/>
      <c r="G56" s="33">
        <f>G57</f>
        <v>300</v>
      </c>
    </row>
    <row r="57" spans="1:7" ht="15.75">
      <c r="A57" s="87" t="s">
        <v>162</v>
      </c>
      <c r="B57" s="25" t="s">
        <v>152</v>
      </c>
      <c r="C57" s="25" t="s">
        <v>136</v>
      </c>
      <c r="D57" s="25" t="s">
        <v>143</v>
      </c>
      <c r="E57" s="26">
        <v>9000000</v>
      </c>
      <c r="F57" s="27"/>
      <c r="G57" s="30">
        <f>G58</f>
        <v>300</v>
      </c>
    </row>
    <row r="58" spans="1:7" ht="47.25">
      <c r="A58" s="87" t="s">
        <v>163</v>
      </c>
      <c r="B58" s="25" t="s">
        <v>152</v>
      </c>
      <c r="C58" s="25" t="s">
        <v>136</v>
      </c>
      <c r="D58" s="25" t="s">
        <v>143</v>
      </c>
      <c r="E58" s="26">
        <v>9900000</v>
      </c>
      <c r="F58" s="27"/>
      <c r="G58" s="30">
        <f>G59</f>
        <v>300</v>
      </c>
    </row>
    <row r="59" spans="1:7" ht="31.5">
      <c r="A59" s="87" t="s">
        <v>135</v>
      </c>
      <c r="B59" s="25" t="s">
        <v>152</v>
      </c>
      <c r="C59" s="25" t="s">
        <v>136</v>
      </c>
      <c r="D59" s="25" t="s">
        <v>143</v>
      </c>
      <c r="E59" s="26">
        <v>9900022</v>
      </c>
      <c r="F59" s="31"/>
      <c r="G59" s="30">
        <f>G60</f>
        <v>300</v>
      </c>
    </row>
    <row r="60" spans="1:7" ht="40.5" customHeight="1">
      <c r="A60" s="87" t="s">
        <v>109</v>
      </c>
      <c r="B60" s="25" t="s">
        <v>152</v>
      </c>
      <c r="C60" s="25" t="s">
        <v>136</v>
      </c>
      <c r="D60" s="25" t="s">
        <v>143</v>
      </c>
      <c r="E60" s="26">
        <v>9900022</v>
      </c>
      <c r="F60" s="31">
        <v>244</v>
      </c>
      <c r="G60" s="30">
        <v>300</v>
      </c>
    </row>
    <row r="61" spans="1:7" s="66" customFormat="1" ht="15.75">
      <c r="A61" s="88" t="s">
        <v>14</v>
      </c>
      <c r="B61" s="28" t="s">
        <v>152</v>
      </c>
      <c r="C61" s="28" t="s">
        <v>138</v>
      </c>
      <c r="D61" s="28" t="s">
        <v>137</v>
      </c>
      <c r="E61" s="29"/>
      <c r="F61" s="27"/>
      <c r="G61" s="33">
        <f>G62</f>
        <v>205.7</v>
      </c>
    </row>
    <row r="62" spans="1:7" s="66" customFormat="1" ht="31.5">
      <c r="A62" s="88" t="s">
        <v>15</v>
      </c>
      <c r="B62" s="28" t="s">
        <v>152</v>
      </c>
      <c r="C62" s="28" t="s">
        <v>138</v>
      </c>
      <c r="D62" s="28" t="s">
        <v>139</v>
      </c>
      <c r="E62" s="29"/>
      <c r="F62" s="27" t="s">
        <v>56</v>
      </c>
      <c r="G62" s="33">
        <f>G63</f>
        <v>205.7</v>
      </c>
    </row>
    <row r="63" spans="1:7" ht="15.75">
      <c r="A63" s="87" t="s">
        <v>162</v>
      </c>
      <c r="B63" s="25" t="s">
        <v>152</v>
      </c>
      <c r="C63" s="25" t="s">
        <v>138</v>
      </c>
      <c r="D63" s="25" t="s">
        <v>139</v>
      </c>
      <c r="E63" s="26">
        <v>9000000</v>
      </c>
      <c r="F63" s="27"/>
      <c r="G63" s="30">
        <f>G64</f>
        <v>205.7</v>
      </c>
    </row>
    <row r="64" spans="1:7" ht="47.25">
      <c r="A64" s="87" t="s">
        <v>163</v>
      </c>
      <c r="B64" s="25" t="s">
        <v>152</v>
      </c>
      <c r="C64" s="25" t="s">
        <v>138</v>
      </c>
      <c r="D64" s="25" t="s">
        <v>139</v>
      </c>
      <c r="E64" s="26">
        <v>9900000</v>
      </c>
      <c r="F64" s="27"/>
      <c r="G64" s="30">
        <f>G65</f>
        <v>205.7</v>
      </c>
    </row>
    <row r="65" spans="1:7" ht="71.25" customHeight="1">
      <c r="A65" s="90" t="s">
        <v>144</v>
      </c>
      <c r="B65" s="25" t="s">
        <v>152</v>
      </c>
      <c r="C65" s="25" t="s">
        <v>138</v>
      </c>
      <c r="D65" s="25" t="s">
        <v>139</v>
      </c>
      <c r="E65" s="26">
        <v>9905118</v>
      </c>
      <c r="F65" s="27"/>
      <c r="G65" s="30">
        <f>SUM(G66:G67)</f>
        <v>205.7</v>
      </c>
    </row>
    <row r="66" spans="1:7" ht="31.5">
      <c r="A66" s="87" t="s">
        <v>107</v>
      </c>
      <c r="B66" s="25" t="s">
        <v>152</v>
      </c>
      <c r="C66" s="25" t="s">
        <v>138</v>
      </c>
      <c r="D66" s="25" t="s">
        <v>139</v>
      </c>
      <c r="E66" s="26">
        <v>9905118</v>
      </c>
      <c r="F66" s="31">
        <v>121</v>
      </c>
      <c r="G66" s="30">
        <v>182.6</v>
      </c>
    </row>
    <row r="67" spans="1:7" ht="38.25" customHeight="1">
      <c r="A67" s="87" t="s">
        <v>109</v>
      </c>
      <c r="B67" s="25" t="s">
        <v>152</v>
      </c>
      <c r="C67" s="25" t="s">
        <v>138</v>
      </c>
      <c r="D67" s="25" t="s">
        <v>139</v>
      </c>
      <c r="E67" s="26">
        <v>9905118</v>
      </c>
      <c r="F67" s="31">
        <v>244</v>
      </c>
      <c r="G67" s="120">
        <v>23.1</v>
      </c>
    </row>
    <row r="68" spans="1:7" s="66" customFormat="1" ht="31.5">
      <c r="A68" s="88" t="s">
        <v>16</v>
      </c>
      <c r="B68" s="28" t="s">
        <v>152</v>
      </c>
      <c r="C68" s="28" t="s">
        <v>139</v>
      </c>
      <c r="D68" s="28" t="s">
        <v>137</v>
      </c>
      <c r="E68" s="29"/>
      <c r="F68" s="27"/>
      <c r="G68" s="33">
        <f>G69</f>
        <v>245</v>
      </c>
    </row>
    <row r="69" spans="1:7" s="66" customFormat="1" ht="63">
      <c r="A69" s="88" t="s">
        <v>17</v>
      </c>
      <c r="B69" s="28" t="s">
        <v>152</v>
      </c>
      <c r="C69" s="28" t="s">
        <v>139</v>
      </c>
      <c r="D69" s="28" t="s">
        <v>145</v>
      </c>
      <c r="E69" s="29"/>
      <c r="F69" s="27"/>
      <c r="G69" s="33">
        <f>G70</f>
        <v>245</v>
      </c>
    </row>
    <row r="70" spans="1:7" s="65" customFormat="1" ht="15.75">
      <c r="A70" s="87" t="s">
        <v>162</v>
      </c>
      <c r="B70" s="25" t="s">
        <v>152</v>
      </c>
      <c r="C70" s="25" t="s">
        <v>139</v>
      </c>
      <c r="D70" s="25" t="s">
        <v>145</v>
      </c>
      <c r="E70" s="26">
        <v>9000000</v>
      </c>
      <c r="F70" s="31"/>
      <c r="G70" s="30">
        <f>G71</f>
        <v>245</v>
      </c>
    </row>
    <row r="71" spans="1:7" ht="47.25">
      <c r="A71" s="87" t="s">
        <v>163</v>
      </c>
      <c r="B71" s="25" t="s">
        <v>152</v>
      </c>
      <c r="C71" s="25" t="s">
        <v>139</v>
      </c>
      <c r="D71" s="25" t="s">
        <v>145</v>
      </c>
      <c r="E71" s="26">
        <v>9900000</v>
      </c>
      <c r="F71" s="27"/>
      <c r="G71" s="30">
        <f>G72+G74</f>
        <v>245</v>
      </c>
    </row>
    <row r="72" spans="1:7" ht="47.25">
      <c r="A72" s="87" t="s">
        <v>18</v>
      </c>
      <c r="B72" s="25" t="s">
        <v>152</v>
      </c>
      <c r="C72" s="25" t="s">
        <v>139</v>
      </c>
      <c r="D72" s="25" t="s">
        <v>145</v>
      </c>
      <c r="E72" s="26">
        <v>9908022</v>
      </c>
      <c r="F72" s="31"/>
      <c r="G72" s="30">
        <f>G73</f>
        <v>100</v>
      </c>
    </row>
    <row r="73" spans="1:7" ht="36.75" customHeight="1">
      <c r="A73" s="87" t="s">
        <v>109</v>
      </c>
      <c r="B73" s="25" t="s">
        <v>152</v>
      </c>
      <c r="C73" s="25" t="s">
        <v>139</v>
      </c>
      <c r="D73" s="25" t="s">
        <v>145</v>
      </c>
      <c r="E73" s="26">
        <v>9908022</v>
      </c>
      <c r="F73" s="31">
        <v>244</v>
      </c>
      <c r="G73" s="30">
        <v>100</v>
      </c>
    </row>
    <row r="74" spans="1:7" ht="15.75">
      <c r="A74" s="87" t="s">
        <v>47</v>
      </c>
      <c r="B74" s="25" t="s">
        <v>152</v>
      </c>
      <c r="C74" s="25" t="s">
        <v>139</v>
      </c>
      <c r="D74" s="25" t="s">
        <v>145</v>
      </c>
      <c r="E74" s="26">
        <v>9900500</v>
      </c>
      <c r="F74" s="31"/>
      <c r="G74" s="30">
        <f>G75</f>
        <v>145</v>
      </c>
    </row>
    <row r="75" spans="1:7" ht="126">
      <c r="A75" s="91" t="s">
        <v>110</v>
      </c>
      <c r="B75" s="25" t="s">
        <v>152</v>
      </c>
      <c r="C75" s="25" t="s">
        <v>139</v>
      </c>
      <c r="D75" s="25" t="s">
        <v>145</v>
      </c>
      <c r="E75" s="26">
        <v>9900502</v>
      </c>
      <c r="F75" s="31"/>
      <c r="G75" s="30">
        <f>G76</f>
        <v>145</v>
      </c>
    </row>
    <row r="76" spans="1:7" ht="15.75">
      <c r="A76" s="87" t="s">
        <v>47</v>
      </c>
      <c r="B76" s="25" t="s">
        <v>152</v>
      </c>
      <c r="C76" s="25" t="s">
        <v>139</v>
      </c>
      <c r="D76" s="25">
        <v>309</v>
      </c>
      <c r="E76" s="26">
        <v>9900502</v>
      </c>
      <c r="F76" s="31">
        <v>540</v>
      </c>
      <c r="G76" s="30">
        <v>145</v>
      </c>
    </row>
    <row r="77" spans="1:7" s="66" customFormat="1" ht="15.75">
      <c r="A77" s="88" t="s">
        <v>19</v>
      </c>
      <c r="B77" s="28" t="s">
        <v>152</v>
      </c>
      <c r="C77" s="28" t="s">
        <v>140</v>
      </c>
      <c r="D77" s="28" t="s">
        <v>137</v>
      </c>
      <c r="E77" s="29"/>
      <c r="F77" s="27"/>
      <c r="G77" s="33">
        <f>G78+G83+G90</f>
        <v>9413.5</v>
      </c>
    </row>
    <row r="78" spans="1:7" s="66" customFormat="1" ht="15.75">
      <c r="A78" s="88" t="s">
        <v>20</v>
      </c>
      <c r="B78" s="28" t="s">
        <v>152</v>
      </c>
      <c r="C78" s="28" t="s">
        <v>140</v>
      </c>
      <c r="D78" s="28" t="s">
        <v>138</v>
      </c>
      <c r="E78" s="29"/>
      <c r="F78" s="27"/>
      <c r="G78" s="33">
        <f>G79</f>
        <v>100</v>
      </c>
    </row>
    <row r="79" spans="1:7" ht="15.75">
      <c r="A79" s="87" t="s">
        <v>162</v>
      </c>
      <c r="B79" s="25" t="s">
        <v>152</v>
      </c>
      <c r="C79" s="25" t="s">
        <v>140</v>
      </c>
      <c r="D79" s="25" t="s">
        <v>138</v>
      </c>
      <c r="E79" s="26">
        <v>9000000</v>
      </c>
      <c r="F79" s="27"/>
      <c r="G79" s="30">
        <f>G80</f>
        <v>100</v>
      </c>
    </row>
    <row r="80" spans="1:7" ht="47.25">
      <c r="A80" s="87" t="s">
        <v>163</v>
      </c>
      <c r="B80" s="25" t="s">
        <v>152</v>
      </c>
      <c r="C80" s="25" t="s">
        <v>140</v>
      </c>
      <c r="D80" s="25" t="s">
        <v>138</v>
      </c>
      <c r="E80" s="26">
        <v>9900000</v>
      </c>
      <c r="F80" s="27"/>
      <c r="G80" s="30">
        <f>G81</f>
        <v>100</v>
      </c>
    </row>
    <row r="81" spans="1:7" ht="31.5">
      <c r="A81" s="87" t="s">
        <v>21</v>
      </c>
      <c r="B81" s="25" t="s">
        <v>152</v>
      </c>
      <c r="C81" s="25" t="s">
        <v>140</v>
      </c>
      <c r="D81" s="25" t="s">
        <v>138</v>
      </c>
      <c r="E81" s="26">
        <v>9908022</v>
      </c>
      <c r="F81" s="31"/>
      <c r="G81" s="30">
        <f>G82</f>
        <v>100</v>
      </c>
    </row>
    <row r="82" spans="1:7" ht="15.75">
      <c r="A82" s="87" t="s">
        <v>22</v>
      </c>
      <c r="B82" s="25" t="s">
        <v>152</v>
      </c>
      <c r="C82" s="25" t="s">
        <v>140</v>
      </c>
      <c r="D82" s="25" t="s">
        <v>138</v>
      </c>
      <c r="E82" s="26">
        <v>9908022</v>
      </c>
      <c r="F82" s="31">
        <v>810</v>
      </c>
      <c r="G82" s="30">
        <v>100</v>
      </c>
    </row>
    <row r="83" spans="1:7" s="66" customFormat="1" ht="15.75">
      <c r="A83" s="88" t="s">
        <v>58</v>
      </c>
      <c r="B83" s="28" t="s">
        <v>152</v>
      </c>
      <c r="C83" s="28" t="s">
        <v>140</v>
      </c>
      <c r="D83" s="28" t="s">
        <v>145</v>
      </c>
      <c r="E83" s="29"/>
      <c r="F83" s="27"/>
      <c r="G83" s="33">
        <f>G84</f>
        <v>8813.5</v>
      </c>
    </row>
    <row r="84" spans="1:7" ht="15.75">
      <c r="A84" s="87" t="s">
        <v>162</v>
      </c>
      <c r="B84" s="25" t="s">
        <v>152</v>
      </c>
      <c r="C84" s="25" t="s">
        <v>140</v>
      </c>
      <c r="D84" s="25" t="s">
        <v>145</v>
      </c>
      <c r="E84" s="26">
        <v>9000000</v>
      </c>
      <c r="F84" s="27"/>
      <c r="G84" s="30">
        <f>G85</f>
        <v>8813.5</v>
      </c>
    </row>
    <row r="85" spans="1:7" ht="47.25">
      <c r="A85" s="87" t="s">
        <v>163</v>
      </c>
      <c r="B85" s="25" t="s">
        <v>152</v>
      </c>
      <c r="C85" s="25" t="s">
        <v>140</v>
      </c>
      <c r="D85" s="25" t="s">
        <v>145</v>
      </c>
      <c r="E85" s="26">
        <v>9900000</v>
      </c>
      <c r="F85" s="27"/>
      <c r="G85" s="30">
        <f>G86+G88</f>
        <v>8813.5</v>
      </c>
    </row>
    <row r="86" spans="1:7" ht="54.75" customHeight="1">
      <c r="A86" s="87" t="s">
        <v>159</v>
      </c>
      <c r="B86" s="25" t="s">
        <v>152</v>
      </c>
      <c r="C86" s="25" t="s">
        <v>140</v>
      </c>
      <c r="D86" s="25" t="s">
        <v>145</v>
      </c>
      <c r="E86" s="26">
        <v>9908022</v>
      </c>
      <c r="F86" s="31"/>
      <c r="G86" s="30">
        <f>G87</f>
        <v>4313.5</v>
      </c>
    </row>
    <row r="87" spans="1:7" ht="33" customHeight="1">
      <c r="A87" s="87" t="s">
        <v>109</v>
      </c>
      <c r="B87" s="25" t="s">
        <v>152</v>
      </c>
      <c r="C87" s="25" t="s">
        <v>140</v>
      </c>
      <c r="D87" s="25" t="s">
        <v>145</v>
      </c>
      <c r="E87" s="26">
        <v>9908022</v>
      </c>
      <c r="F87" s="31">
        <v>244</v>
      </c>
      <c r="G87" s="30">
        <v>4313.5</v>
      </c>
    </row>
    <row r="88" spans="1:7" ht="83.25" customHeight="1">
      <c r="A88" s="84" t="s">
        <v>253</v>
      </c>
      <c r="B88" s="25" t="s">
        <v>152</v>
      </c>
      <c r="C88" s="25" t="s">
        <v>140</v>
      </c>
      <c r="D88" s="25" t="s">
        <v>145</v>
      </c>
      <c r="E88" s="26">
        <v>9901005</v>
      </c>
      <c r="F88" s="31"/>
      <c r="G88" s="30">
        <f>G89</f>
        <v>4500</v>
      </c>
    </row>
    <row r="89" spans="1:7" ht="33" customHeight="1">
      <c r="A89" s="87" t="s">
        <v>109</v>
      </c>
      <c r="B89" s="25" t="s">
        <v>152</v>
      </c>
      <c r="C89" s="25" t="s">
        <v>140</v>
      </c>
      <c r="D89" s="25" t="s">
        <v>145</v>
      </c>
      <c r="E89" s="26">
        <v>9901005</v>
      </c>
      <c r="F89" s="31">
        <v>244</v>
      </c>
      <c r="G89" s="30">
        <v>4500</v>
      </c>
    </row>
    <row r="90" spans="1:7" s="66" customFormat="1" ht="31.5">
      <c r="A90" s="88" t="s">
        <v>23</v>
      </c>
      <c r="B90" s="28" t="s">
        <v>152</v>
      </c>
      <c r="C90" s="28" t="s">
        <v>140</v>
      </c>
      <c r="D90" s="28" t="s">
        <v>147</v>
      </c>
      <c r="E90" s="29"/>
      <c r="F90" s="27"/>
      <c r="G90" s="33">
        <f>G91</f>
        <v>500</v>
      </c>
    </row>
    <row r="91" spans="1:7" ht="15.75">
      <c r="A91" s="87" t="s">
        <v>162</v>
      </c>
      <c r="B91" s="25" t="s">
        <v>152</v>
      </c>
      <c r="C91" s="25" t="s">
        <v>140</v>
      </c>
      <c r="D91" s="25" t="s">
        <v>147</v>
      </c>
      <c r="E91" s="26">
        <v>9000000</v>
      </c>
      <c r="F91" s="27"/>
      <c r="G91" s="30">
        <f>G92</f>
        <v>500</v>
      </c>
    </row>
    <row r="92" spans="1:7" ht="47.25">
      <c r="A92" s="87" t="s">
        <v>163</v>
      </c>
      <c r="B92" s="25" t="s">
        <v>152</v>
      </c>
      <c r="C92" s="25" t="s">
        <v>140</v>
      </c>
      <c r="D92" s="25" t="s">
        <v>147</v>
      </c>
      <c r="E92" s="26">
        <v>9900000</v>
      </c>
      <c r="F92" s="27"/>
      <c r="G92" s="30">
        <f>G93</f>
        <v>500</v>
      </c>
    </row>
    <row r="93" spans="1:7" ht="47.25">
      <c r="A93" s="116" t="s">
        <v>24</v>
      </c>
      <c r="B93" s="25" t="s">
        <v>152</v>
      </c>
      <c r="C93" s="25" t="s">
        <v>140</v>
      </c>
      <c r="D93" s="25" t="s">
        <v>147</v>
      </c>
      <c r="E93" s="26">
        <v>9908022</v>
      </c>
      <c r="F93" s="31"/>
      <c r="G93" s="30">
        <f>G94</f>
        <v>500</v>
      </c>
    </row>
    <row r="94" spans="1:7" ht="36.75" customHeight="1">
      <c r="A94" s="87" t="s">
        <v>109</v>
      </c>
      <c r="B94" s="25" t="s">
        <v>152</v>
      </c>
      <c r="C94" s="25" t="s">
        <v>140</v>
      </c>
      <c r="D94" s="25" t="s">
        <v>147</v>
      </c>
      <c r="E94" s="26">
        <v>9908022</v>
      </c>
      <c r="F94" s="31">
        <v>244</v>
      </c>
      <c r="G94" s="30">
        <v>500</v>
      </c>
    </row>
    <row r="95" spans="1:7" s="66" customFormat="1" ht="15.75">
      <c r="A95" s="88" t="s">
        <v>25</v>
      </c>
      <c r="B95" s="28" t="s">
        <v>152</v>
      </c>
      <c r="C95" s="28" t="s">
        <v>146</v>
      </c>
      <c r="D95" s="28" t="s">
        <v>137</v>
      </c>
      <c r="E95" s="29"/>
      <c r="F95" s="27"/>
      <c r="G95" s="33">
        <f>G96+G111+G125</f>
        <v>16300.4</v>
      </c>
    </row>
    <row r="96" spans="1:7" s="66" customFormat="1" ht="15.75">
      <c r="A96" s="88" t="s">
        <v>26</v>
      </c>
      <c r="B96" s="28" t="s">
        <v>152</v>
      </c>
      <c r="C96" s="28" t="s">
        <v>146</v>
      </c>
      <c r="D96" s="28" t="s">
        <v>136</v>
      </c>
      <c r="E96" s="29"/>
      <c r="F96" s="27"/>
      <c r="G96" s="33">
        <f>G107</f>
        <v>3500</v>
      </c>
    </row>
    <row r="97" spans="1:7" ht="126" hidden="1">
      <c r="A97" s="92" t="s">
        <v>54</v>
      </c>
      <c r="B97" s="25" t="s">
        <v>152</v>
      </c>
      <c r="C97" s="36">
        <v>500</v>
      </c>
      <c r="D97" s="36">
        <v>501</v>
      </c>
      <c r="E97" s="37" t="s">
        <v>50</v>
      </c>
      <c r="F97" s="38"/>
      <c r="G97" s="30">
        <v>0</v>
      </c>
    </row>
    <row r="98" spans="1:7" ht="47.25" hidden="1">
      <c r="A98" s="87" t="s">
        <v>109</v>
      </c>
      <c r="B98" s="25" t="s">
        <v>152</v>
      </c>
      <c r="C98" s="36">
        <v>500</v>
      </c>
      <c r="D98" s="36">
        <v>501</v>
      </c>
      <c r="E98" s="37" t="s">
        <v>50</v>
      </c>
      <c r="F98" s="38">
        <v>244</v>
      </c>
      <c r="G98" s="30">
        <v>0</v>
      </c>
    </row>
    <row r="99" spans="1:7" ht="94.5" hidden="1">
      <c r="A99" s="87" t="s">
        <v>28</v>
      </c>
      <c r="B99" s="25" t="s">
        <v>152</v>
      </c>
      <c r="C99" s="25">
        <v>500</v>
      </c>
      <c r="D99" s="25">
        <v>501</v>
      </c>
      <c r="E99" s="26" t="s">
        <v>27</v>
      </c>
      <c r="F99" s="31"/>
      <c r="G99" s="30">
        <v>0</v>
      </c>
    </row>
    <row r="100" spans="1:7" ht="31.5" hidden="1">
      <c r="A100" s="87" t="s">
        <v>11</v>
      </c>
      <c r="B100" s="25" t="s">
        <v>152</v>
      </c>
      <c r="C100" s="25">
        <v>500</v>
      </c>
      <c r="D100" s="25">
        <v>501</v>
      </c>
      <c r="E100" s="26" t="s">
        <v>27</v>
      </c>
      <c r="F100" s="31">
        <v>900</v>
      </c>
      <c r="G100" s="30">
        <v>0</v>
      </c>
    </row>
    <row r="101" spans="1:7" ht="47.25" hidden="1">
      <c r="A101" s="87" t="s">
        <v>60</v>
      </c>
      <c r="B101" s="25" t="s">
        <v>152</v>
      </c>
      <c r="C101" s="25">
        <v>500</v>
      </c>
      <c r="D101" s="25">
        <v>501</v>
      </c>
      <c r="E101" s="26">
        <v>1020102</v>
      </c>
      <c r="F101" s="31"/>
      <c r="G101" s="30">
        <v>0</v>
      </c>
    </row>
    <row r="102" spans="1:7" ht="31.5" hidden="1">
      <c r="A102" s="87" t="s">
        <v>11</v>
      </c>
      <c r="B102" s="25" t="s">
        <v>152</v>
      </c>
      <c r="C102" s="25">
        <v>500</v>
      </c>
      <c r="D102" s="25">
        <v>501</v>
      </c>
      <c r="E102" s="26">
        <v>1020102</v>
      </c>
      <c r="F102" s="31">
        <v>900</v>
      </c>
      <c r="G102" s="30">
        <v>0</v>
      </c>
    </row>
    <row r="103" spans="1:7" ht="47.25" hidden="1">
      <c r="A103" s="87" t="s">
        <v>51</v>
      </c>
      <c r="B103" s="25" t="s">
        <v>152</v>
      </c>
      <c r="C103" s="25">
        <v>500</v>
      </c>
      <c r="D103" s="25">
        <v>501</v>
      </c>
      <c r="E103" s="26">
        <v>1020000</v>
      </c>
      <c r="F103" s="31"/>
      <c r="G103" s="30">
        <f>G104</f>
        <v>0</v>
      </c>
    </row>
    <row r="104" spans="1:7" ht="47.25" hidden="1">
      <c r="A104" s="87" t="s">
        <v>52</v>
      </c>
      <c r="B104" s="25" t="s">
        <v>152</v>
      </c>
      <c r="C104" s="25">
        <v>500</v>
      </c>
      <c r="D104" s="25">
        <v>501</v>
      </c>
      <c r="E104" s="26">
        <v>1020102</v>
      </c>
      <c r="F104" s="31"/>
      <c r="G104" s="30">
        <f>G105+G106</f>
        <v>0</v>
      </c>
    </row>
    <row r="105" spans="1:7" ht="15.75" hidden="1">
      <c r="A105" s="87" t="s">
        <v>49</v>
      </c>
      <c r="B105" s="25" t="s">
        <v>152</v>
      </c>
      <c r="C105" s="25">
        <v>500</v>
      </c>
      <c r="D105" s="25">
        <v>501</v>
      </c>
      <c r="E105" s="26">
        <v>1020102</v>
      </c>
      <c r="F105" s="31">
        <v>3</v>
      </c>
      <c r="G105" s="30">
        <v>0</v>
      </c>
    </row>
    <row r="106" spans="1:7" ht="31.5" hidden="1">
      <c r="A106" s="87" t="s">
        <v>11</v>
      </c>
      <c r="B106" s="25" t="s">
        <v>152</v>
      </c>
      <c r="C106" s="25">
        <v>500</v>
      </c>
      <c r="D106" s="25">
        <v>501</v>
      </c>
      <c r="E106" s="26">
        <v>1020102</v>
      </c>
      <c r="F106" s="31">
        <v>900</v>
      </c>
      <c r="G106" s="30">
        <v>0</v>
      </c>
    </row>
    <row r="107" spans="1:7" ht="15.75">
      <c r="A107" s="87" t="s">
        <v>162</v>
      </c>
      <c r="B107" s="25" t="s">
        <v>152</v>
      </c>
      <c r="C107" s="25" t="s">
        <v>146</v>
      </c>
      <c r="D107" s="25" t="s">
        <v>136</v>
      </c>
      <c r="E107" s="26">
        <v>9000000</v>
      </c>
      <c r="F107" s="27"/>
      <c r="G107" s="30">
        <f>G108</f>
        <v>3500</v>
      </c>
    </row>
    <row r="108" spans="1:7" ht="47.25">
      <c r="A108" s="87" t="s">
        <v>163</v>
      </c>
      <c r="B108" s="25" t="s">
        <v>152</v>
      </c>
      <c r="C108" s="25" t="s">
        <v>146</v>
      </c>
      <c r="D108" s="25" t="s">
        <v>136</v>
      </c>
      <c r="E108" s="26">
        <v>9900000</v>
      </c>
      <c r="F108" s="27"/>
      <c r="G108" s="30">
        <f>G109</f>
        <v>3500</v>
      </c>
    </row>
    <row r="109" spans="1:7" ht="47.25">
      <c r="A109" s="87" t="s">
        <v>29</v>
      </c>
      <c r="B109" s="25" t="s">
        <v>152</v>
      </c>
      <c r="C109" s="25" t="s">
        <v>146</v>
      </c>
      <c r="D109" s="25" t="s">
        <v>136</v>
      </c>
      <c r="E109" s="26">
        <v>9900022</v>
      </c>
      <c r="F109" s="31"/>
      <c r="G109" s="30">
        <f>G110</f>
        <v>3500</v>
      </c>
    </row>
    <row r="110" spans="1:7" ht="47.25">
      <c r="A110" s="87" t="s">
        <v>121</v>
      </c>
      <c r="B110" s="25" t="s">
        <v>152</v>
      </c>
      <c r="C110" s="25" t="s">
        <v>146</v>
      </c>
      <c r="D110" s="25" t="s">
        <v>136</v>
      </c>
      <c r="E110" s="26">
        <v>9900022</v>
      </c>
      <c r="F110" s="31">
        <v>243</v>
      </c>
      <c r="G110" s="30">
        <v>3500</v>
      </c>
    </row>
    <row r="111" spans="1:7" s="66" customFormat="1" ht="15.75">
      <c r="A111" s="88" t="s">
        <v>30</v>
      </c>
      <c r="B111" s="28" t="s">
        <v>152</v>
      </c>
      <c r="C111" s="28" t="s">
        <v>146</v>
      </c>
      <c r="D111" s="28" t="s">
        <v>138</v>
      </c>
      <c r="E111" s="29"/>
      <c r="F111" s="27"/>
      <c r="G111" s="33">
        <f>G114</f>
        <v>7075</v>
      </c>
    </row>
    <row r="112" spans="1:7" ht="15.75" hidden="1">
      <c r="A112" s="87" t="s">
        <v>61</v>
      </c>
      <c r="B112" s="25" t="s">
        <v>152</v>
      </c>
      <c r="C112" s="36">
        <v>500</v>
      </c>
      <c r="D112" s="36">
        <v>502</v>
      </c>
      <c r="E112" s="26">
        <v>700401</v>
      </c>
      <c r="F112" s="31"/>
      <c r="G112" s="30">
        <v>0</v>
      </c>
    </row>
    <row r="113" spans="1:7" ht="31.5" hidden="1">
      <c r="A113" s="87" t="s">
        <v>11</v>
      </c>
      <c r="B113" s="25" t="s">
        <v>152</v>
      </c>
      <c r="C113" s="36">
        <v>500</v>
      </c>
      <c r="D113" s="36">
        <v>502</v>
      </c>
      <c r="E113" s="26">
        <v>700401</v>
      </c>
      <c r="F113" s="25">
        <v>900</v>
      </c>
      <c r="G113" s="30">
        <v>0</v>
      </c>
    </row>
    <row r="114" spans="1:7" ht="15.75">
      <c r="A114" s="87" t="s">
        <v>162</v>
      </c>
      <c r="B114" s="25" t="s">
        <v>152</v>
      </c>
      <c r="C114" s="36" t="s">
        <v>146</v>
      </c>
      <c r="D114" s="36" t="s">
        <v>138</v>
      </c>
      <c r="E114" s="26">
        <v>9000000</v>
      </c>
      <c r="F114" s="27"/>
      <c r="G114" s="30">
        <f>G115</f>
        <v>7075</v>
      </c>
    </row>
    <row r="115" spans="1:7" ht="47.25">
      <c r="A115" s="87" t="s">
        <v>163</v>
      </c>
      <c r="B115" s="25" t="s">
        <v>152</v>
      </c>
      <c r="C115" s="36" t="s">
        <v>146</v>
      </c>
      <c r="D115" s="36" t="s">
        <v>138</v>
      </c>
      <c r="E115" s="26">
        <v>9900000</v>
      </c>
      <c r="F115" s="27"/>
      <c r="G115" s="30">
        <f>G116+G118</f>
        <v>7075</v>
      </c>
    </row>
    <row r="116" spans="1:7" ht="47.25">
      <c r="A116" s="92" t="s">
        <v>48</v>
      </c>
      <c r="B116" s="25" t="s">
        <v>152</v>
      </c>
      <c r="C116" s="36" t="s">
        <v>146</v>
      </c>
      <c r="D116" s="36" t="s">
        <v>138</v>
      </c>
      <c r="E116" s="26">
        <v>9900025</v>
      </c>
      <c r="F116" s="38"/>
      <c r="G116" s="30">
        <f>G117</f>
        <v>500</v>
      </c>
    </row>
    <row r="117" spans="1:7" ht="47.25">
      <c r="A117" s="92" t="s">
        <v>122</v>
      </c>
      <c r="B117" s="25" t="s">
        <v>152</v>
      </c>
      <c r="C117" s="36" t="s">
        <v>146</v>
      </c>
      <c r="D117" s="36" t="s">
        <v>138</v>
      </c>
      <c r="E117" s="26">
        <v>9900025</v>
      </c>
      <c r="F117" s="38">
        <v>414</v>
      </c>
      <c r="G117" s="30">
        <v>500</v>
      </c>
    </row>
    <row r="118" spans="1:7" ht="31.5">
      <c r="A118" s="87" t="s">
        <v>31</v>
      </c>
      <c r="B118" s="25" t="s">
        <v>152</v>
      </c>
      <c r="C118" s="25" t="s">
        <v>146</v>
      </c>
      <c r="D118" s="25" t="s">
        <v>138</v>
      </c>
      <c r="E118" s="26">
        <v>9900022</v>
      </c>
      <c r="F118" s="31"/>
      <c r="G118" s="30">
        <f>G120+G119+G121</f>
        <v>6575</v>
      </c>
    </row>
    <row r="119" spans="1:7" ht="47.25" hidden="1">
      <c r="A119" s="87" t="s">
        <v>108</v>
      </c>
      <c r="B119" s="25" t="s">
        <v>152</v>
      </c>
      <c r="C119" s="25" t="s">
        <v>146</v>
      </c>
      <c r="D119" s="25" t="s">
        <v>138</v>
      </c>
      <c r="E119" s="26">
        <v>9908022</v>
      </c>
      <c r="F119" s="31">
        <v>242</v>
      </c>
      <c r="G119" s="30">
        <v>0</v>
      </c>
    </row>
    <row r="120" spans="1:7" ht="36" customHeight="1">
      <c r="A120" s="87" t="s">
        <v>109</v>
      </c>
      <c r="B120" s="25" t="s">
        <v>152</v>
      </c>
      <c r="C120" s="25" t="s">
        <v>146</v>
      </c>
      <c r="D120" s="25" t="s">
        <v>138</v>
      </c>
      <c r="E120" s="26">
        <v>9908022</v>
      </c>
      <c r="F120" s="31">
        <v>244</v>
      </c>
      <c r="G120" s="30">
        <f>6550+25-12</f>
        <v>6563</v>
      </c>
    </row>
    <row r="121" spans="1:7" ht="36" customHeight="1">
      <c r="A121" s="87" t="s">
        <v>106</v>
      </c>
      <c r="B121" s="25" t="s">
        <v>152</v>
      </c>
      <c r="C121" s="25" t="s">
        <v>146</v>
      </c>
      <c r="D121" s="25" t="s">
        <v>138</v>
      </c>
      <c r="E121" s="26">
        <v>9908022</v>
      </c>
      <c r="F121" s="39" t="s">
        <v>167</v>
      </c>
      <c r="G121" s="30">
        <v>12</v>
      </c>
    </row>
    <row r="122" spans="1:7" ht="31.5" hidden="1">
      <c r="A122" s="93" t="s">
        <v>111</v>
      </c>
      <c r="B122" s="25" t="s">
        <v>152</v>
      </c>
      <c r="C122" s="25">
        <v>500</v>
      </c>
      <c r="D122" s="39" t="s">
        <v>116</v>
      </c>
      <c r="E122" s="40" t="s">
        <v>118</v>
      </c>
      <c r="F122" s="39"/>
      <c r="G122" s="30">
        <f>G123</f>
        <v>0</v>
      </c>
    </row>
    <row r="123" spans="1:7" ht="78.75" hidden="1">
      <c r="A123" s="94" t="s">
        <v>112</v>
      </c>
      <c r="B123" s="25" t="s">
        <v>152</v>
      </c>
      <c r="C123" s="25">
        <v>500</v>
      </c>
      <c r="D123" s="39" t="s">
        <v>116</v>
      </c>
      <c r="E123" s="40" t="s">
        <v>119</v>
      </c>
      <c r="F123" s="41"/>
      <c r="G123" s="30">
        <f>G124</f>
        <v>0</v>
      </c>
    </row>
    <row r="124" spans="1:7" ht="31.5" hidden="1">
      <c r="A124" s="94" t="s">
        <v>11</v>
      </c>
      <c r="B124" s="25" t="s">
        <v>152</v>
      </c>
      <c r="C124" s="25">
        <v>500</v>
      </c>
      <c r="D124" s="39" t="s">
        <v>116</v>
      </c>
      <c r="E124" s="40" t="s">
        <v>119</v>
      </c>
      <c r="F124" s="39">
        <v>900</v>
      </c>
      <c r="G124" s="30">
        <v>0</v>
      </c>
    </row>
    <row r="125" spans="1:7" s="66" customFormat="1" ht="15.75">
      <c r="A125" s="88" t="s">
        <v>32</v>
      </c>
      <c r="B125" s="28" t="s">
        <v>152</v>
      </c>
      <c r="C125" s="28" t="s">
        <v>146</v>
      </c>
      <c r="D125" s="28" t="s">
        <v>139</v>
      </c>
      <c r="E125" s="29"/>
      <c r="F125" s="27"/>
      <c r="G125" s="33">
        <f>G126</f>
        <v>5725.4</v>
      </c>
    </row>
    <row r="126" spans="1:7" ht="15.75">
      <c r="A126" s="87" t="s">
        <v>162</v>
      </c>
      <c r="B126" s="25" t="s">
        <v>152</v>
      </c>
      <c r="C126" s="25" t="s">
        <v>146</v>
      </c>
      <c r="D126" s="25" t="s">
        <v>139</v>
      </c>
      <c r="E126" s="26">
        <v>9000000</v>
      </c>
      <c r="F126" s="27"/>
      <c r="G126" s="30">
        <f>G127</f>
        <v>5725.4</v>
      </c>
    </row>
    <row r="127" spans="1:7" ht="47.25">
      <c r="A127" s="87" t="s">
        <v>163</v>
      </c>
      <c r="B127" s="25" t="s">
        <v>152</v>
      </c>
      <c r="C127" s="25" t="s">
        <v>146</v>
      </c>
      <c r="D127" s="25" t="s">
        <v>139</v>
      </c>
      <c r="E127" s="26">
        <v>9900000</v>
      </c>
      <c r="F127" s="27"/>
      <c r="G127" s="30">
        <f>G128</f>
        <v>5725.4</v>
      </c>
    </row>
    <row r="128" spans="1:7" ht="15.75">
      <c r="A128" s="87" t="s">
        <v>32</v>
      </c>
      <c r="B128" s="25" t="s">
        <v>152</v>
      </c>
      <c r="C128" s="25" t="s">
        <v>146</v>
      </c>
      <c r="D128" s="25" t="s">
        <v>139</v>
      </c>
      <c r="E128" s="26">
        <v>9900022</v>
      </c>
      <c r="F128" s="31"/>
      <c r="G128" s="30">
        <f>G129+G131+G133+G135+G137</f>
        <v>5725.4</v>
      </c>
    </row>
    <row r="129" spans="1:7" ht="15.75">
      <c r="A129" s="87" t="s">
        <v>33</v>
      </c>
      <c r="B129" s="25" t="s">
        <v>152</v>
      </c>
      <c r="C129" s="25" t="s">
        <v>146</v>
      </c>
      <c r="D129" s="25" t="s">
        <v>139</v>
      </c>
      <c r="E129" s="26">
        <v>9900122</v>
      </c>
      <c r="F129" s="31"/>
      <c r="G129" s="30">
        <f>G130</f>
        <v>2385.4</v>
      </c>
    </row>
    <row r="130" spans="1:7" ht="33" customHeight="1">
      <c r="A130" s="87" t="s">
        <v>109</v>
      </c>
      <c r="B130" s="25" t="s">
        <v>152</v>
      </c>
      <c r="C130" s="25" t="s">
        <v>146</v>
      </c>
      <c r="D130" s="25" t="s">
        <v>139</v>
      </c>
      <c r="E130" s="26">
        <v>9900122</v>
      </c>
      <c r="F130" s="31">
        <v>244</v>
      </c>
      <c r="G130" s="30">
        <v>2385.4</v>
      </c>
    </row>
    <row r="131" spans="1:7" ht="63">
      <c r="A131" s="87" t="s">
        <v>34</v>
      </c>
      <c r="B131" s="25" t="s">
        <v>152</v>
      </c>
      <c r="C131" s="25" t="s">
        <v>146</v>
      </c>
      <c r="D131" s="25" t="s">
        <v>139</v>
      </c>
      <c r="E131" s="26">
        <v>9900222</v>
      </c>
      <c r="F131" s="31"/>
      <c r="G131" s="30">
        <f>G132</f>
        <v>1300</v>
      </c>
    </row>
    <row r="132" spans="1:7" ht="39" customHeight="1">
      <c r="A132" s="87" t="s">
        <v>109</v>
      </c>
      <c r="B132" s="25" t="s">
        <v>152</v>
      </c>
      <c r="C132" s="25" t="s">
        <v>146</v>
      </c>
      <c r="D132" s="25" t="s">
        <v>139</v>
      </c>
      <c r="E132" s="26">
        <v>9900222</v>
      </c>
      <c r="F132" s="31">
        <v>244</v>
      </c>
      <c r="G132" s="30">
        <v>1300</v>
      </c>
    </row>
    <row r="133" spans="1:7" ht="15.75">
      <c r="A133" s="87" t="s">
        <v>35</v>
      </c>
      <c r="B133" s="25" t="s">
        <v>152</v>
      </c>
      <c r="C133" s="25" t="s">
        <v>146</v>
      </c>
      <c r="D133" s="25" t="s">
        <v>139</v>
      </c>
      <c r="E133" s="26">
        <v>9900322</v>
      </c>
      <c r="F133" s="31"/>
      <c r="G133" s="30">
        <f>G134</f>
        <v>50</v>
      </c>
    </row>
    <row r="134" spans="1:7" ht="36" customHeight="1">
      <c r="A134" s="87" t="s">
        <v>109</v>
      </c>
      <c r="B134" s="25" t="s">
        <v>152</v>
      </c>
      <c r="C134" s="25" t="s">
        <v>146</v>
      </c>
      <c r="D134" s="25" t="s">
        <v>139</v>
      </c>
      <c r="E134" s="26">
        <v>9900322</v>
      </c>
      <c r="F134" s="31">
        <v>244</v>
      </c>
      <c r="G134" s="30">
        <v>50</v>
      </c>
    </row>
    <row r="135" spans="1:7" ht="15.75">
      <c r="A135" s="87" t="s">
        <v>36</v>
      </c>
      <c r="B135" s="25" t="s">
        <v>152</v>
      </c>
      <c r="C135" s="25" t="s">
        <v>146</v>
      </c>
      <c r="D135" s="25" t="s">
        <v>139</v>
      </c>
      <c r="E135" s="26">
        <v>9900422</v>
      </c>
      <c r="F135" s="31"/>
      <c r="G135" s="30">
        <f>G136</f>
        <v>150</v>
      </c>
    </row>
    <row r="136" spans="1:7" ht="36" customHeight="1">
      <c r="A136" s="87" t="s">
        <v>109</v>
      </c>
      <c r="B136" s="25" t="s">
        <v>152</v>
      </c>
      <c r="C136" s="25" t="s">
        <v>146</v>
      </c>
      <c r="D136" s="25" t="s">
        <v>139</v>
      </c>
      <c r="E136" s="26">
        <v>9900422</v>
      </c>
      <c r="F136" s="31">
        <v>244</v>
      </c>
      <c r="G136" s="30">
        <v>150</v>
      </c>
    </row>
    <row r="137" spans="1:7" ht="31.5">
      <c r="A137" s="87" t="s">
        <v>63</v>
      </c>
      <c r="B137" s="25" t="s">
        <v>152</v>
      </c>
      <c r="C137" s="25" t="s">
        <v>146</v>
      </c>
      <c r="D137" s="25" t="s">
        <v>139</v>
      </c>
      <c r="E137" s="26">
        <v>9908522</v>
      </c>
      <c r="F137" s="31"/>
      <c r="G137" s="30">
        <f>G138+G139</f>
        <v>1840</v>
      </c>
    </row>
    <row r="138" spans="1:7" ht="36" customHeight="1">
      <c r="A138" s="87" t="s">
        <v>109</v>
      </c>
      <c r="B138" s="25" t="s">
        <v>152</v>
      </c>
      <c r="C138" s="25" t="s">
        <v>146</v>
      </c>
      <c r="D138" s="25" t="s">
        <v>139</v>
      </c>
      <c r="E138" s="26">
        <v>9908522</v>
      </c>
      <c r="F138" s="31">
        <v>244</v>
      </c>
      <c r="G138" s="30">
        <v>1810</v>
      </c>
    </row>
    <row r="139" spans="1:7" ht="15.75">
      <c r="A139" s="87" t="s">
        <v>106</v>
      </c>
      <c r="B139" s="25" t="s">
        <v>152</v>
      </c>
      <c r="C139" s="25" t="s">
        <v>146</v>
      </c>
      <c r="D139" s="25" t="s">
        <v>139</v>
      </c>
      <c r="E139" s="26">
        <v>9908522</v>
      </c>
      <c r="F139" s="31">
        <v>852</v>
      </c>
      <c r="G139" s="30">
        <v>30</v>
      </c>
    </row>
    <row r="140" spans="1:7" ht="15.75">
      <c r="A140" s="88" t="s">
        <v>37</v>
      </c>
      <c r="B140" s="25" t="s">
        <v>152</v>
      </c>
      <c r="C140" s="28" t="s">
        <v>141</v>
      </c>
      <c r="D140" s="28" t="s">
        <v>137</v>
      </c>
      <c r="E140" s="29"/>
      <c r="F140" s="27"/>
      <c r="G140" s="33">
        <f>G141+G146</f>
        <v>100</v>
      </c>
    </row>
    <row r="141" spans="1:7" ht="19.5" customHeight="1">
      <c r="A141" s="88" t="s">
        <v>38</v>
      </c>
      <c r="B141" s="25" t="s">
        <v>152</v>
      </c>
      <c r="C141" s="28" t="s">
        <v>141</v>
      </c>
      <c r="D141" s="28" t="s">
        <v>141</v>
      </c>
      <c r="E141" s="29"/>
      <c r="F141" s="27"/>
      <c r="G141" s="117">
        <f>G142</f>
        <v>100</v>
      </c>
    </row>
    <row r="142" spans="1:7" ht="15.75">
      <c r="A142" s="87" t="s">
        <v>162</v>
      </c>
      <c r="B142" s="25" t="s">
        <v>152</v>
      </c>
      <c r="C142" s="25" t="s">
        <v>141</v>
      </c>
      <c r="D142" s="25" t="s">
        <v>141</v>
      </c>
      <c r="E142" s="26">
        <v>9000000</v>
      </c>
      <c r="F142" s="27"/>
      <c r="G142" s="117">
        <f>G143</f>
        <v>100</v>
      </c>
    </row>
    <row r="143" spans="1:7" ht="47.25">
      <c r="A143" s="87" t="s">
        <v>163</v>
      </c>
      <c r="B143" s="25" t="s">
        <v>152</v>
      </c>
      <c r="C143" s="25" t="s">
        <v>141</v>
      </c>
      <c r="D143" s="25" t="s">
        <v>141</v>
      </c>
      <c r="E143" s="26">
        <v>9900000</v>
      </c>
      <c r="F143" s="27"/>
      <c r="G143" s="42">
        <f>G144</f>
        <v>100</v>
      </c>
    </row>
    <row r="144" spans="1:7" ht="31.5">
      <c r="A144" s="87" t="s">
        <v>39</v>
      </c>
      <c r="B144" s="25" t="s">
        <v>152</v>
      </c>
      <c r="C144" s="25" t="s">
        <v>141</v>
      </c>
      <c r="D144" s="25" t="s">
        <v>141</v>
      </c>
      <c r="E144" s="26">
        <v>9908022</v>
      </c>
      <c r="F144" s="31"/>
      <c r="G144" s="42">
        <f>G145</f>
        <v>100</v>
      </c>
    </row>
    <row r="145" spans="1:7" ht="35.25" customHeight="1">
      <c r="A145" s="87" t="s">
        <v>109</v>
      </c>
      <c r="B145" s="25" t="s">
        <v>152</v>
      </c>
      <c r="C145" s="25" t="s">
        <v>141</v>
      </c>
      <c r="D145" s="25" t="s">
        <v>141</v>
      </c>
      <c r="E145" s="26">
        <v>9908022</v>
      </c>
      <c r="F145" s="31">
        <v>244</v>
      </c>
      <c r="G145" s="42">
        <v>100</v>
      </c>
    </row>
    <row r="146" spans="1:7" ht="15.75" hidden="1">
      <c r="A146" s="87" t="s">
        <v>55</v>
      </c>
      <c r="B146" s="25" t="s">
        <v>152</v>
      </c>
      <c r="C146" s="25" t="s">
        <v>141</v>
      </c>
      <c r="D146" s="25" t="s">
        <v>141</v>
      </c>
      <c r="E146" s="26"/>
      <c r="F146" s="31"/>
      <c r="G146" s="42">
        <v>0</v>
      </c>
    </row>
    <row r="147" spans="1:7" ht="78.75" hidden="1">
      <c r="A147" s="87" t="s">
        <v>57</v>
      </c>
      <c r="B147" s="25" t="s">
        <v>152</v>
      </c>
      <c r="C147" s="25" t="s">
        <v>141</v>
      </c>
      <c r="D147" s="25" t="s">
        <v>141</v>
      </c>
      <c r="E147" s="26">
        <v>5221200</v>
      </c>
      <c r="F147" s="31"/>
      <c r="G147" s="42">
        <v>0</v>
      </c>
    </row>
    <row r="148" spans="1:7" ht="15.75" hidden="1">
      <c r="A148" s="87" t="s">
        <v>53</v>
      </c>
      <c r="B148" s="25" t="s">
        <v>152</v>
      </c>
      <c r="C148" s="25" t="s">
        <v>141</v>
      </c>
      <c r="D148" s="25" t="s">
        <v>141</v>
      </c>
      <c r="E148" s="26">
        <v>5221200</v>
      </c>
      <c r="F148" s="31">
        <v>10</v>
      </c>
      <c r="G148" s="42">
        <v>0</v>
      </c>
    </row>
    <row r="149" spans="1:7" ht="31.5">
      <c r="A149" s="88" t="s">
        <v>40</v>
      </c>
      <c r="B149" s="25" t="s">
        <v>152</v>
      </c>
      <c r="C149" s="28" t="s">
        <v>148</v>
      </c>
      <c r="D149" s="28" t="s">
        <v>136</v>
      </c>
      <c r="E149" s="29"/>
      <c r="F149" s="27"/>
      <c r="G149" s="33">
        <f>G150</f>
        <v>3750</v>
      </c>
    </row>
    <row r="150" spans="1:7" ht="15.75">
      <c r="A150" s="88" t="s">
        <v>41</v>
      </c>
      <c r="B150" s="25" t="s">
        <v>152</v>
      </c>
      <c r="C150" s="28" t="s">
        <v>148</v>
      </c>
      <c r="D150" s="28" t="s">
        <v>136</v>
      </c>
      <c r="E150" s="29"/>
      <c r="F150" s="27"/>
      <c r="G150" s="33">
        <f>G151</f>
        <v>3750</v>
      </c>
    </row>
    <row r="151" spans="1:7" ht="15.75">
      <c r="A151" s="87" t="s">
        <v>162</v>
      </c>
      <c r="B151" s="25" t="s">
        <v>152</v>
      </c>
      <c r="C151" s="25" t="s">
        <v>148</v>
      </c>
      <c r="D151" s="25" t="s">
        <v>136</v>
      </c>
      <c r="E151" s="26">
        <v>9000000</v>
      </c>
      <c r="F151" s="27"/>
      <c r="G151" s="30">
        <f>G152</f>
        <v>3750</v>
      </c>
    </row>
    <row r="152" spans="1:7" ht="47.25">
      <c r="A152" s="87" t="s">
        <v>150</v>
      </c>
      <c r="B152" s="25" t="s">
        <v>152</v>
      </c>
      <c r="C152" s="25" t="s">
        <v>148</v>
      </c>
      <c r="D152" s="25" t="s">
        <v>136</v>
      </c>
      <c r="E152" s="26">
        <v>9100000</v>
      </c>
      <c r="F152" s="27"/>
      <c r="G152" s="30">
        <f>G153+G158</f>
        <v>3750</v>
      </c>
    </row>
    <row r="153" spans="1:7" ht="31.5">
      <c r="A153" s="87" t="s">
        <v>42</v>
      </c>
      <c r="B153" s="25" t="s">
        <v>152</v>
      </c>
      <c r="C153" s="25" t="s">
        <v>148</v>
      </c>
      <c r="D153" s="25" t="s">
        <v>136</v>
      </c>
      <c r="E153" s="26">
        <v>9110023</v>
      </c>
      <c r="F153" s="31"/>
      <c r="G153" s="30">
        <f>SUM(G154:G157)</f>
        <v>2950</v>
      </c>
    </row>
    <row r="154" spans="1:7" ht="47.25">
      <c r="A154" s="87" t="s">
        <v>117</v>
      </c>
      <c r="B154" s="25" t="s">
        <v>152</v>
      </c>
      <c r="C154" s="25" t="s">
        <v>148</v>
      </c>
      <c r="D154" s="25" t="s">
        <v>136</v>
      </c>
      <c r="E154" s="26">
        <v>9110023</v>
      </c>
      <c r="F154" s="31">
        <v>111</v>
      </c>
      <c r="G154" s="30">
        <v>2140.2</v>
      </c>
    </row>
    <row r="155" spans="1:7" ht="47.25" hidden="1">
      <c r="A155" s="87" t="s">
        <v>108</v>
      </c>
      <c r="B155" s="25" t="s">
        <v>152</v>
      </c>
      <c r="C155" s="25" t="s">
        <v>148</v>
      </c>
      <c r="D155" s="25" t="s">
        <v>136</v>
      </c>
      <c r="E155" s="26">
        <v>9110023</v>
      </c>
      <c r="F155" s="31">
        <v>242</v>
      </c>
      <c r="G155" s="30">
        <v>0</v>
      </c>
    </row>
    <row r="156" spans="1:7" ht="37.5" customHeight="1">
      <c r="A156" s="87" t="s">
        <v>109</v>
      </c>
      <c r="B156" s="25" t="s">
        <v>152</v>
      </c>
      <c r="C156" s="25" t="s">
        <v>148</v>
      </c>
      <c r="D156" s="25" t="s">
        <v>136</v>
      </c>
      <c r="E156" s="26">
        <v>9110023</v>
      </c>
      <c r="F156" s="31">
        <v>244</v>
      </c>
      <c r="G156" s="30">
        <f>782.8+22</f>
        <v>804.8</v>
      </c>
    </row>
    <row r="157" spans="1:7" ht="15.75">
      <c r="A157" s="87" t="s">
        <v>106</v>
      </c>
      <c r="B157" s="25" t="s">
        <v>152</v>
      </c>
      <c r="C157" s="25" t="s">
        <v>148</v>
      </c>
      <c r="D157" s="25" t="s">
        <v>136</v>
      </c>
      <c r="E157" s="26">
        <v>9110023</v>
      </c>
      <c r="F157" s="31">
        <v>852</v>
      </c>
      <c r="G157" s="30">
        <v>5</v>
      </c>
    </row>
    <row r="158" spans="1:7" ht="15.75">
      <c r="A158" s="87" t="s">
        <v>43</v>
      </c>
      <c r="B158" s="25" t="s">
        <v>152</v>
      </c>
      <c r="C158" s="25" t="s">
        <v>148</v>
      </c>
      <c r="D158" s="25" t="s">
        <v>136</v>
      </c>
      <c r="E158" s="26">
        <v>9120023</v>
      </c>
      <c r="F158" s="31"/>
      <c r="G158" s="30">
        <f>SUM(G159:G161)</f>
        <v>800</v>
      </c>
    </row>
    <row r="159" spans="1:7" ht="47.25">
      <c r="A159" s="87" t="s">
        <v>117</v>
      </c>
      <c r="B159" s="25" t="s">
        <v>152</v>
      </c>
      <c r="C159" s="25" t="s">
        <v>148</v>
      </c>
      <c r="D159" s="25" t="s">
        <v>136</v>
      </c>
      <c r="E159" s="26">
        <v>9120023</v>
      </c>
      <c r="F159" s="31">
        <v>111</v>
      </c>
      <c r="G159" s="30">
        <v>599</v>
      </c>
    </row>
    <row r="160" spans="1:7" ht="47.25" hidden="1">
      <c r="A160" s="87" t="s">
        <v>108</v>
      </c>
      <c r="B160" s="25" t="s">
        <v>152</v>
      </c>
      <c r="C160" s="25" t="s">
        <v>148</v>
      </c>
      <c r="D160" s="25" t="s">
        <v>136</v>
      </c>
      <c r="E160" s="26">
        <v>9120023</v>
      </c>
      <c r="F160" s="31">
        <v>242</v>
      </c>
      <c r="G160" s="30">
        <v>0</v>
      </c>
    </row>
    <row r="161" spans="1:7" ht="37.5" customHeight="1">
      <c r="A161" s="87" t="s">
        <v>109</v>
      </c>
      <c r="B161" s="25" t="s">
        <v>152</v>
      </c>
      <c r="C161" s="25" t="s">
        <v>148</v>
      </c>
      <c r="D161" s="25" t="s">
        <v>136</v>
      </c>
      <c r="E161" s="26">
        <v>9120023</v>
      </c>
      <c r="F161" s="31">
        <v>244</v>
      </c>
      <c r="G161" s="30">
        <f>189.2+11.8</f>
        <v>201</v>
      </c>
    </row>
    <row r="162" spans="1:7" ht="15.75" hidden="1">
      <c r="A162" s="87" t="s">
        <v>114</v>
      </c>
      <c r="B162" s="25" t="s">
        <v>152</v>
      </c>
      <c r="C162" s="25" t="s">
        <v>148</v>
      </c>
      <c r="D162" s="25" t="s">
        <v>136</v>
      </c>
      <c r="E162" s="26">
        <v>9100000</v>
      </c>
      <c r="F162" s="31"/>
      <c r="G162" s="30">
        <f>G163</f>
        <v>0</v>
      </c>
    </row>
    <row r="163" spans="1:7" ht="63" hidden="1">
      <c r="A163" s="87" t="s">
        <v>115</v>
      </c>
      <c r="B163" s="25" t="s">
        <v>152</v>
      </c>
      <c r="C163" s="25" t="s">
        <v>148</v>
      </c>
      <c r="D163" s="25" t="s">
        <v>136</v>
      </c>
      <c r="E163" s="26">
        <v>9207036</v>
      </c>
      <c r="F163" s="31"/>
      <c r="G163" s="30">
        <f>G164</f>
        <v>0</v>
      </c>
    </row>
    <row r="164" spans="1:7" ht="31.5" hidden="1">
      <c r="A164" s="87" t="s">
        <v>113</v>
      </c>
      <c r="B164" s="25" t="s">
        <v>152</v>
      </c>
      <c r="C164" s="25" t="s">
        <v>148</v>
      </c>
      <c r="D164" s="25" t="s">
        <v>136</v>
      </c>
      <c r="E164" s="26">
        <v>9207036</v>
      </c>
      <c r="F164" s="31">
        <v>1</v>
      </c>
      <c r="G164" s="30">
        <v>0</v>
      </c>
    </row>
    <row r="165" spans="1:7" ht="15.75">
      <c r="A165" s="88" t="s">
        <v>44</v>
      </c>
      <c r="B165" s="25" t="s">
        <v>152</v>
      </c>
      <c r="C165" s="28" t="s">
        <v>149</v>
      </c>
      <c r="D165" s="28" t="s">
        <v>137</v>
      </c>
      <c r="E165" s="29"/>
      <c r="F165" s="27"/>
      <c r="G165" s="33">
        <f>G166+G171</f>
        <v>314.7</v>
      </c>
    </row>
    <row r="166" spans="1:7" ht="15.75">
      <c r="A166" s="88" t="s">
        <v>45</v>
      </c>
      <c r="B166" s="25" t="s">
        <v>152</v>
      </c>
      <c r="C166" s="28" t="s">
        <v>149</v>
      </c>
      <c r="D166" s="28" t="s">
        <v>136</v>
      </c>
      <c r="E166" s="29"/>
      <c r="F166" s="27"/>
      <c r="G166" s="33">
        <f>G167</f>
        <v>264.7</v>
      </c>
    </row>
    <row r="167" spans="1:7" ht="15.75">
      <c r="A167" s="87" t="s">
        <v>162</v>
      </c>
      <c r="B167" s="25" t="s">
        <v>152</v>
      </c>
      <c r="C167" s="25" t="s">
        <v>149</v>
      </c>
      <c r="D167" s="25" t="s">
        <v>136</v>
      </c>
      <c r="E167" s="26">
        <v>9000000</v>
      </c>
      <c r="F167" s="27"/>
      <c r="G167" s="33">
        <f>G168</f>
        <v>264.7</v>
      </c>
    </row>
    <row r="168" spans="1:7" ht="47.25">
      <c r="A168" s="87" t="s">
        <v>163</v>
      </c>
      <c r="B168" s="25" t="s">
        <v>152</v>
      </c>
      <c r="C168" s="25" t="s">
        <v>149</v>
      </c>
      <c r="D168" s="25" t="s">
        <v>136</v>
      </c>
      <c r="E168" s="26">
        <v>9900000</v>
      </c>
      <c r="F168" s="27"/>
      <c r="G168" s="33">
        <f>G169</f>
        <v>264.7</v>
      </c>
    </row>
    <row r="169" spans="1:7" ht="31.5">
      <c r="A169" s="87" t="s">
        <v>46</v>
      </c>
      <c r="B169" s="25" t="s">
        <v>152</v>
      </c>
      <c r="C169" s="25" t="s">
        <v>149</v>
      </c>
      <c r="D169" s="25" t="s">
        <v>136</v>
      </c>
      <c r="E169" s="26">
        <v>9900022</v>
      </c>
      <c r="F169" s="31"/>
      <c r="G169" s="30">
        <f>G170</f>
        <v>264.7</v>
      </c>
    </row>
    <row r="170" spans="1:7" ht="47.25">
      <c r="A170" s="87" t="s">
        <v>125</v>
      </c>
      <c r="B170" s="25" t="s">
        <v>152</v>
      </c>
      <c r="C170" s="25" t="s">
        <v>149</v>
      </c>
      <c r="D170" s="25" t="s">
        <v>136</v>
      </c>
      <c r="E170" s="26">
        <v>9900022</v>
      </c>
      <c r="F170" s="31">
        <v>313</v>
      </c>
      <c r="G170" s="30">
        <v>264.7</v>
      </c>
    </row>
    <row r="171" spans="1:7" ht="15.75">
      <c r="A171" s="88" t="s">
        <v>164</v>
      </c>
      <c r="B171" s="25" t="s">
        <v>152</v>
      </c>
      <c r="C171" s="28" t="s">
        <v>149</v>
      </c>
      <c r="D171" s="28" t="s">
        <v>139</v>
      </c>
      <c r="E171" s="29"/>
      <c r="F171" s="27"/>
      <c r="G171" s="33">
        <f>G172</f>
        <v>50</v>
      </c>
    </row>
    <row r="172" spans="1:7" ht="15.75">
      <c r="A172" s="87" t="s">
        <v>162</v>
      </c>
      <c r="B172" s="25" t="s">
        <v>152</v>
      </c>
      <c r="C172" s="25" t="s">
        <v>149</v>
      </c>
      <c r="D172" s="25" t="s">
        <v>139</v>
      </c>
      <c r="E172" s="26">
        <v>9000000</v>
      </c>
      <c r="F172" s="31"/>
      <c r="G172" s="30">
        <f>G173</f>
        <v>50</v>
      </c>
    </row>
    <row r="173" spans="1:7" ht="47.25">
      <c r="A173" s="87" t="s">
        <v>163</v>
      </c>
      <c r="B173" s="25" t="s">
        <v>152</v>
      </c>
      <c r="C173" s="25" t="s">
        <v>149</v>
      </c>
      <c r="D173" s="25" t="s">
        <v>139</v>
      </c>
      <c r="E173" s="26">
        <v>9900000</v>
      </c>
      <c r="F173" s="98"/>
      <c r="G173" s="118">
        <f>G174</f>
        <v>50</v>
      </c>
    </row>
    <row r="174" spans="1:7" ht="31.5">
      <c r="A174" s="87" t="s">
        <v>135</v>
      </c>
      <c r="B174" s="25" t="s">
        <v>152</v>
      </c>
      <c r="C174" s="25" t="s">
        <v>149</v>
      </c>
      <c r="D174" s="25" t="s">
        <v>139</v>
      </c>
      <c r="E174" s="26">
        <v>9900022</v>
      </c>
      <c r="F174" s="31"/>
      <c r="G174" s="118">
        <f>G175</f>
        <v>50</v>
      </c>
    </row>
    <row r="175" spans="1:7" ht="39" customHeight="1" thickBot="1">
      <c r="A175" s="95" t="s">
        <v>109</v>
      </c>
      <c r="B175" s="44" t="s">
        <v>152</v>
      </c>
      <c r="C175" s="44" t="s">
        <v>149</v>
      </c>
      <c r="D175" s="44" t="s">
        <v>139</v>
      </c>
      <c r="E175" s="45">
        <v>9900022</v>
      </c>
      <c r="F175" s="119">
        <v>244</v>
      </c>
      <c r="G175" s="46">
        <v>50</v>
      </c>
    </row>
    <row r="176" spans="1:7" ht="15.75">
      <c r="A176" s="43"/>
      <c r="B176" s="47"/>
      <c r="C176" s="47"/>
      <c r="D176" s="47"/>
      <c r="E176" s="48"/>
      <c r="F176" s="43"/>
      <c r="G176" s="69"/>
    </row>
    <row r="177" spans="1:7" ht="15.75">
      <c r="A177" s="43"/>
      <c r="B177" s="47"/>
      <c r="C177" s="47"/>
      <c r="D177" s="47"/>
      <c r="E177" s="48"/>
      <c r="F177" s="43"/>
      <c r="G177" s="70"/>
    </row>
    <row r="178" spans="1:7" ht="15.75">
      <c r="A178" s="43"/>
      <c r="B178" s="47"/>
      <c r="C178" s="47"/>
      <c r="D178" s="47"/>
      <c r="E178" s="48"/>
      <c r="F178" s="43"/>
      <c r="G178" s="70"/>
    </row>
    <row r="179" spans="1:7" ht="15.75">
      <c r="A179" s="53"/>
      <c r="B179" s="47"/>
      <c r="C179" s="47"/>
      <c r="D179" s="50"/>
      <c r="E179" s="51"/>
      <c r="F179" s="52"/>
      <c r="G179" s="71"/>
    </row>
    <row r="180" spans="1:7" ht="15.75">
      <c r="A180" s="53"/>
      <c r="B180" s="47"/>
      <c r="C180" s="47"/>
      <c r="D180" s="50"/>
      <c r="E180" s="51"/>
      <c r="F180" s="52"/>
      <c r="G180" s="72"/>
    </row>
    <row r="181" spans="1:7" ht="15.75">
      <c r="A181" s="59"/>
      <c r="B181" s="47"/>
      <c r="C181" s="47"/>
      <c r="D181" s="56"/>
      <c r="E181" s="57"/>
      <c r="F181" s="58"/>
      <c r="G181" s="72"/>
    </row>
    <row r="182" spans="1:7" ht="15.75">
      <c r="A182" s="62"/>
      <c r="B182" s="47"/>
      <c r="C182" s="47"/>
      <c r="D182" s="60"/>
      <c r="E182" s="61"/>
      <c r="F182" s="16"/>
      <c r="G182" s="72"/>
    </row>
    <row r="183" spans="1:7" ht="15.75">
      <c r="A183" s="62"/>
      <c r="B183" s="47"/>
      <c r="C183" s="47"/>
      <c r="D183" s="60"/>
      <c r="E183" s="61"/>
      <c r="F183" s="16"/>
      <c r="G183" s="69"/>
    </row>
    <row r="184" spans="1:7" ht="15.75">
      <c r="A184" s="62"/>
      <c r="B184" s="47"/>
      <c r="C184" s="47"/>
      <c r="D184" s="60"/>
      <c r="E184" s="61"/>
      <c r="F184" s="60"/>
      <c r="G184" s="69"/>
    </row>
    <row r="185" spans="1:7" ht="15.75">
      <c r="A185" s="43"/>
      <c r="B185" s="47"/>
      <c r="C185" s="47"/>
      <c r="D185" s="47"/>
      <c r="E185" s="48"/>
      <c r="F185" s="43"/>
      <c r="G185" s="69"/>
    </row>
    <row r="186" spans="1:7" ht="15.75">
      <c r="A186" s="43"/>
      <c r="B186" s="47"/>
      <c r="C186" s="47"/>
      <c r="D186" s="47"/>
      <c r="E186" s="48"/>
      <c r="F186" s="43"/>
      <c r="G186" s="69"/>
    </row>
    <row r="187" spans="1:6" ht="15.75">
      <c r="A187" s="43"/>
      <c r="B187" s="47"/>
      <c r="C187" s="47"/>
      <c r="D187" s="47"/>
      <c r="E187" s="48"/>
      <c r="F187" s="43"/>
    </row>
  </sheetData>
  <sheetProtection/>
  <mergeCells count="8">
    <mergeCell ref="A7:G7"/>
    <mergeCell ref="A8:G8"/>
    <mergeCell ref="A9:G9"/>
    <mergeCell ref="E1:G1"/>
    <mergeCell ref="D2:G2"/>
    <mergeCell ref="D3:G3"/>
    <mergeCell ref="D4:G4"/>
    <mergeCell ref="D5:G5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H14" sqref="H14"/>
    </sheetView>
  </sheetViews>
  <sheetFormatPr defaultColWidth="9.00390625" defaultRowHeight="12.75"/>
  <cols>
    <col min="1" max="1" width="7.375" style="1" customWidth="1"/>
    <col min="2" max="2" width="46.375" style="1" customWidth="1"/>
    <col min="3" max="3" width="36.00390625" style="1" customWidth="1"/>
    <col min="4" max="4" width="14.375" style="1" customWidth="1"/>
    <col min="5" max="16384" width="9.125" style="1" customWidth="1"/>
  </cols>
  <sheetData>
    <row r="1" spans="3:4" ht="15.75">
      <c r="C1" s="202" t="s">
        <v>151</v>
      </c>
      <c r="D1" s="202"/>
    </row>
    <row r="2" spans="3:4" ht="15.75">
      <c r="C2" s="203" t="s">
        <v>0</v>
      </c>
      <c r="D2" s="203"/>
    </row>
    <row r="3" spans="3:4" ht="15.75">
      <c r="C3" s="204" t="s">
        <v>1</v>
      </c>
      <c r="D3" s="204"/>
    </row>
    <row r="4" spans="3:4" ht="15.75">
      <c r="C4" s="204" t="s">
        <v>280</v>
      </c>
      <c r="D4" s="204"/>
    </row>
    <row r="5" spans="3:4" ht="15.75">
      <c r="C5" s="202" t="s">
        <v>265</v>
      </c>
      <c r="D5" s="202"/>
    </row>
    <row r="6" spans="2:3" ht="15.75">
      <c r="B6" s="4" t="s">
        <v>65</v>
      </c>
      <c r="C6" s="5"/>
    </row>
    <row r="7" spans="1:3" ht="15.75">
      <c r="A7" s="3" t="s">
        <v>266</v>
      </c>
      <c r="B7" s="2"/>
      <c r="C7" s="6"/>
    </row>
    <row r="8" spans="1:3" ht="15.75">
      <c r="A8" s="7" t="s">
        <v>67</v>
      </c>
      <c r="B8" s="2"/>
      <c r="C8" s="6"/>
    </row>
    <row r="9" spans="1:3" ht="15.75">
      <c r="A9" s="7"/>
      <c r="B9" s="4" t="s">
        <v>272</v>
      </c>
      <c r="C9" s="6"/>
    </row>
    <row r="10" spans="2:3" ht="15.75">
      <c r="B10" s="2"/>
      <c r="C10" s="6"/>
    </row>
    <row r="11" spans="1:5" ht="15.75">
      <c r="A11" s="215" t="s">
        <v>267</v>
      </c>
      <c r="B11" s="219" t="s">
        <v>175</v>
      </c>
      <c r="C11" s="220"/>
      <c r="D11" s="217" t="s">
        <v>270</v>
      </c>
      <c r="E11" s="133"/>
    </row>
    <row r="12" spans="1:5" ht="64.5" customHeight="1">
      <c r="A12" s="216"/>
      <c r="B12" s="8" t="s">
        <v>268</v>
      </c>
      <c r="C12" s="8" t="s">
        <v>269</v>
      </c>
      <c r="D12" s="218"/>
      <c r="E12" s="133"/>
    </row>
    <row r="13" spans="1:5" ht="81" customHeight="1">
      <c r="A13" s="200">
        <v>1</v>
      </c>
      <c r="B13" s="201" t="s">
        <v>68</v>
      </c>
      <c r="C13" s="201" t="s">
        <v>271</v>
      </c>
      <c r="D13" s="199">
        <v>915</v>
      </c>
      <c r="E13" s="133"/>
    </row>
    <row r="20" ht="15.75">
      <c r="C20" s="64"/>
    </row>
  </sheetData>
  <sheetProtection/>
  <mergeCells count="8">
    <mergeCell ref="C1:D1"/>
    <mergeCell ref="C2:D2"/>
    <mergeCell ref="C3:D3"/>
    <mergeCell ref="C4:D4"/>
    <mergeCell ref="C5:D5"/>
    <mergeCell ref="A11:A12"/>
    <mergeCell ref="D11:D12"/>
    <mergeCell ref="B11:C11"/>
  </mergeCells>
  <printOptions/>
  <pageMargins left="0.25" right="0.25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Глава МО Лебяженское городское поселение</cp:lastModifiedBy>
  <cp:lastPrinted>2014-03-31T11:38:23Z</cp:lastPrinted>
  <dcterms:created xsi:type="dcterms:W3CDTF">2012-02-10T08:12:08Z</dcterms:created>
  <dcterms:modified xsi:type="dcterms:W3CDTF">2014-03-31T11:38:47Z</dcterms:modified>
  <cp:category/>
  <cp:version/>
  <cp:contentType/>
  <cp:contentStatus/>
</cp:coreProperties>
</file>